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9B7A" lockStructure="1"/>
  <bookViews>
    <workbookView xWindow="0" yWindow="0" windowWidth="20730" windowHeight="9195" activeTab="1"/>
  </bookViews>
  <sheets>
    <sheet name="HUONG DAN" sheetId="9" r:id="rId1"/>
    <sheet name="LICH BAO GIANG" sheetId="8" r:id="rId2"/>
    <sheet name="DATA" sheetId="6" r:id="rId3"/>
    <sheet name="TKB" sheetId="12" r:id="rId4"/>
    <sheet name="Date" sheetId="10" r:id="rId5"/>
  </sheets>
  <externalReferences>
    <externalReference r:id="rId6"/>
  </externalReferences>
  <definedNames>
    <definedName name="_xlnm._FilterDatabase" localSheetId="2" hidden="1">DATA!$F$9:$K$1382</definedName>
    <definedName name="_xlnm._FilterDatabase" localSheetId="1" hidden="1">'LICH BAO GIANG'!$A$1:$J$1052</definedName>
    <definedName name="DSMonHoc" localSheetId="4">[1]DATA!$N$10:$N$36</definedName>
    <definedName name="DSMonHoc">DATA!$M$10:$M$55</definedName>
    <definedName name="PPCT" localSheetId="4">[1]DATA!$E$10:$K$1487</definedName>
    <definedName name="PPCT">DATA!$E$10:$K$1800</definedName>
    <definedName name="PPTC">DATA!$F$9:$K$1800</definedName>
    <definedName name="_xlnm.Print_Area" localSheetId="2">DATA!$F$10:$K$1800</definedName>
    <definedName name="_xlnm.Print_Area" localSheetId="1">'LICH BAO GIANG'!$C$2:$S$1052</definedName>
    <definedName name="TenLop">'[1]TKB Khoi 3'!$A:$A</definedName>
  </definedNames>
  <calcPr calcId="144525"/>
</workbook>
</file>

<file path=xl/calcChain.xml><?xml version="1.0" encoding="utf-8"?>
<calcChain xmlns="http://schemas.openxmlformats.org/spreadsheetml/2006/main">
  <c r="Q1" i="8" l="1"/>
  <c r="P1050" i="8" l="1"/>
  <c r="P1049" i="8"/>
  <c r="P1048" i="8"/>
  <c r="P1047" i="8"/>
  <c r="P1046" i="8"/>
  <c r="P1045" i="8"/>
  <c r="P1044" i="8"/>
  <c r="P1043" i="8"/>
  <c r="P1042" i="8"/>
  <c r="P1041" i="8"/>
  <c r="P1040" i="8"/>
  <c r="P1039" i="8"/>
  <c r="P1038" i="8"/>
  <c r="P1037" i="8"/>
  <c r="P1036" i="8"/>
  <c r="P1035" i="8"/>
  <c r="P1034" i="8"/>
  <c r="P1033" i="8"/>
  <c r="P1032" i="8"/>
  <c r="P1031" i="8"/>
  <c r="P1030" i="8"/>
  <c r="P1029" i="8"/>
  <c r="P1028" i="8"/>
  <c r="P1027" i="8"/>
  <c r="P1026" i="8"/>
  <c r="P1020" i="8"/>
  <c r="P1019" i="8"/>
  <c r="P1018" i="8"/>
  <c r="P1017" i="8"/>
  <c r="P1016" i="8"/>
  <c r="P1015" i="8"/>
  <c r="P1014" i="8"/>
  <c r="P1013" i="8"/>
  <c r="P1012" i="8"/>
  <c r="P1011" i="8"/>
  <c r="P1010" i="8"/>
  <c r="P1009" i="8"/>
  <c r="P1008" i="8"/>
  <c r="P1007" i="8"/>
  <c r="P1006" i="8"/>
  <c r="P1005" i="8"/>
  <c r="P1004" i="8"/>
  <c r="P1003" i="8"/>
  <c r="P1002" i="8"/>
  <c r="P1001" i="8"/>
  <c r="P1000" i="8"/>
  <c r="P999" i="8"/>
  <c r="P998" i="8"/>
  <c r="P997" i="8"/>
  <c r="P996" i="8"/>
  <c r="P990" i="8"/>
  <c r="P989" i="8"/>
  <c r="P988" i="8"/>
  <c r="P987" i="8"/>
  <c r="P986" i="8"/>
  <c r="P985" i="8"/>
  <c r="P984" i="8"/>
  <c r="P983" i="8"/>
  <c r="P982" i="8"/>
  <c r="P981" i="8"/>
  <c r="P980" i="8"/>
  <c r="P979" i="8"/>
  <c r="P978" i="8"/>
  <c r="P977" i="8"/>
  <c r="P976" i="8"/>
  <c r="P975" i="8"/>
  <c r="P974" i="8"/>
  <c r="P973" i="8"/>
  <c r="P972" i="8"/>
  <c r="P971" i="8"/>
  <c r="P970" i="8"/>
  <c r="P969" i="8"/>
  <c r="P968" i="8"/>
  <c r="P967" i="8"/>
  <c r="P966" i="8"/>
  <c r="P960" i="8"/>
  <c r="P959" i="8"/>
  <c r="P958" i="8"/>
  <c r="P957" i="8"/>
  <c r="P956" i="8"/>
  <c r="P955" i="8"/>
  <c r="P954" i="8"/>
  <c r="P953" i="8"/>
  <c r="P952" i="8"/>
  <c r="P951" i="8"/>
  <c r="P950" i="8"/>
  <c r="P949" i="8"/>
  <c r="P948" i="8"/>
  <c r="P947" i="8"/>
  <c r="P946" i="8"/>
  <c r="P945" i="8"/>
  <c r="P944" i="8"/>
  <c r="P943" i="8"/>
  <c r="P942" i="8"/>
  <c r="P941" i="8"/>
  <c r="P940" i="8"/>
  <c r="P939" i="8"/>
  <c r="P938" i="8"/>
  <c r="P937" i="8"/>
  <c r="P936" i="8"/>
  <c r="P930" i="8"/>
  <c r="P929" i="8"/>
  <c r="P928" i="8"/>
  <c r="P927" i="8"/>
  <c r="P926" i="8"/>
  <c r="P925" i="8"/>
  <c r="P924" i="8"/>
  <c r="P923" i="8"/>
  <c r="P922" i="8"/>
  <c r="P921" i="8"/>
  <c r="P920" i="8"/>
  <c r="P919" i="8"/>
  <c r="P918" i="8"/>
  <c r="P917" i="8"/>
  <c r="P916" i="8"/>
  <c r="P915" i="8"/>
  <c r="P914" i="8"/>
  <c r="P913" i="8"/>
  <c r="P912" i="8"/>
  <c r="P911" i="8"/>
  <c r="P910" i="8"/>
  <c r="P909" i="8"/>
  <c r="P908" i="8"/>
  <c r="P907" i="8"/>
  <c r="P906" i="8"/>
  <c r="P900" i="8"/>
  <c r="P899" i="8"/>
  <c r="P898" i="8"/>
  <c r="P897" i="8"/>
  <c r="P896" i="8"/>
  <c r="P895" i="8"/>
  <c r="P894" i="8"/>
  <c r="P893" i="8"/>
  <c r="P892" i="8"/>
  <c r="P891" i="8"/>
  <c r="P890" i="8"/>
  <c r="P889" i="8"/>
  <c r="P888" i="8"/>
  <c r="P887" i="8"/>
  <c r="P886" i="8"/>
  <c r="P885" i="8"/>
  <c r="P884" i="8"/>
  <c r="P883" i="8"/>
  <c r="P882" i="8"/>
  <c r="P881" i="8"/>
  <c r="P880" i="8"/>
  <c r="P879" i="8"/>
  <c r="P878" i="8"/>
  <c r="P877" i="8"/>
  <c r="P876" i="8"/>
  <c r="P870" i="8"/>
  <c r="P869" i="8"/>
  <c r="P868" i="8"/>
  <c r="P867" i="8"/>
  <c r="P866" i="8"/>
  <c r="P865" i="8"/>
  <c r="P864" i="8"/>
  <c r="P863" i="8"/>
  <c r="P862" i="8"/>
  <c r="P861" i="8"/>
  <c r="P860" i="8"/>
  <c r="P859" i="8"/>
  <c r="P858" i="8"/>
  <c r="P857" i="8"/>
  <c r="P856" i="8"/>
  <c r="P855" i="8"/>
  <c r="P854" i="8"/>
  <c r="P853" i="8"/>
  <c r="P852" i="8"/>
  <c r="P851" i="8"/>
  <c r="P850" i="8"/>
  <c r="P849" i="8"/>
  <c r="P848" i="8"/>
  <c r="P847" i="8"/>
  <c r="P846" i="8"/>
  <c r="P840" i="8"/>
  <c r="P839" i="8"/>
  <c r="P838" i="8"/>
  <c r="P837" i="8"/>
  <c r="P836" i="8"/>
  <c r="P835" i="8"/>
  <c r="P834" i="8"/>
  <c r="P833" i="8"/>
  <c r="P832" i="8"/>
  <c r="P831" i="8"/>
  <c r="P830" i="8"/>
  <c r="P829" i="8"/>
  <c r="P828" i="8"/>
  <c r="P827" i="8"/>
  <c r="P826" i="8"/>
  <c r="P825" i="8"/>
  <c r="P824" i="8"/>
  <c r="P823" i="8"/>
  <c r="P822" i="8"/>
  <c r="P821" i="8"/>
  <c r="P820" i="8"/>
  <c r="P819" i="8"/>
  <c r="P818" i="8"/>
  <c r="P817" i="8"/>
  <c r="P816" i="8"/>
  <c r="P810" i="8"/>
  <c r="P809" i="8"/>
  <c r="P808" i="8"/>
  <c r="P807" i="8"/>
  <c r="P806" i="8"/>
  <c r="P805" i="8"/>
  <c r="P804" i="8"/>
  <c r="P803" i="8"/>
  <c r="P802" i="8"/>
  <c r="P801" i="8"/>
  <c r="P800" i="8"/>
  <c r="P799" i="8"/>
  <c r="P798" i="8"/>
  <c r="P797" i="8"/>
  <c r="P796" i="8"/>
  <c r="P795" i="8"/>
  <c r="P794" i="8"/>
  <c r="P793" i="8"/>
  <c r="P792" i="8"/>
  <c r="P791" i="8"/>
  <c r="P790" i="8"/>
  <c r="P789" i="8"/>
  <c r="P788" i="8"/>
  <c r="P787" i="8"/>
  <c r="P786" i="8"/>
  <c r="P780" i="8"/>
  <c r="P779" i="8"/>
  <c r="P778" i="8"/>
  <c r="P777" i="8"/>
  <c r="P776" i="8"/>
  <c r="P775" i="8"/>
  <c r="P774" i="8"/>
  <c r="P773" i="8"/>
  <c r="P772" i="8"/>
  <c r="P771" i="8"/>
  <c r="P770" i="8"/>
  <c r="P769" i="8"/>
  <c r="P768" i="8"/>
  <c r="P767" i="8"/>
  <c r="P766" i="8"/>
  <c r="P765" i="8"/>
  <c r="P764" i="8"/>
  <c r="P763" i="8"/>
  <c r="P762" i="8"/>
  <c r="P761" i="8"/>
  <c r="P760" i="8"/>
  <c r="P759" i="8"/>
  <c r="P758" i="8"/>
  <c r="P757" i="8"/>
  <c r="P756" i="8"/>
  <c r="P750" i="8"/>
  <c r="P749" i="8"/>
  <c r="P748" i="8"/>
  <c r="P747" i="8"/>
  <c r="P746" i="8"/>
  <c r="P745" i="8"/>
  <c r="P744" i="8"/>
  <c r="P743" i="8"/>
  <c r="P742" i="8"/>
  <c r="P741" i="8"/>
  <c r="P740" i="8"/>
  <c r="P739" i="8"/>
  <c r="P738" i="8"/>
  <c r="P737" i="8"/>
  <c r="P736" i="8"/>
  <c r="P735" i="8"/>
  <c r="P734" i="8"/>
  <c r="P733" i="8"/>
  <c r="P732" i="8"/>
  <c r="P731" i="8"/>
  <c r="P730" i="8"/>
  <c r="P729" i="8"/>
  <c r="P728" i="8"/>
  <c r="P727" i="8"/>
  <c r="P726" i="8"/>
  <c r="P720" i="8"/>
  <c r="P719" i="8"/>
  <c r="P718" i="8"/>
  <c r="P717" i="8"/>
  <c r="P716" i="8"/>
  <c r="P715" i="8"/>
  <c r="P714" i="8"/>
  <c r="P713" i="8"/>
  <c r="P712" i="8"/>
  <c r="P711" i="8"/>
  <c r="P710" i="8"/>
  <c r="P709" i="8"/>
  <c r="P708" i="8"/>
  <c r="P707" i="8"/>
  <c r="P706" i="8"/>
  <c r="P705" i="8"/>
  <c r="P704" i="8"/>
  <c r="P703" i="8"/>
  <c r="P702" i="8"/>
  <c r="P701" i="8"/>
  <c r="P700" i="8"/>
  <c r="P699" i="8"/>
  <c r="P698" i="8"/>
  <c r="P697" i="8"/>
  <c r="P696" i="8"/>
  <c r="P690" i="8"/>
  <c r="P689" i="8"/>
  <c r="P688" i="8"/>
  <c r="P687" i="8"/>
  <c r="P686" i="8"/>
  <c r="P685" i="8"/>
  <c r="P684" i="8"/>
  <c r="P683" i="8"/>
  <c r="P682" i="8"/>
  <c r="P681" i="8"/>
  <c r="P680" i="8"/>
  <c r="P679" i="8"/>
  <c r="P678" i="8"/>
  <c r="P677" i="8"/>
  <c r="P676" i="8"/>
  <c r="P675" i="8"/>
  <c r="P674" i="8"/>
  <c r="P673" i="8"/>
  <c r="P672" i="8"/>
  <c r="P671" i="8"/>
  <c r="P670" i="8"/>
  <c r="P669" i="8"/>
  <c r="P668" i="8"/>
  <c r="P667" i="8"/>
  <c r="P666" i="8"/>
  <c r="P660" i="8"/>
  <c r="P659" i="8"/>
  <c r="P658" i="8"/>
  <c r="P657" i="8"/>
  <c r="P656" i="8"/>
  <c r="P655" i="8"/>
  <c r="P654" i="8"/>
  <c r="P653" i="8"/>
  <c r="P652" i="8"/>
  <c r="P651" i="8"/>
  <c r="P650" i="8"/>
  <c r="P649" i="8"/>
  <c r="P648" i="8"/>
  <c r="P647" i="8"/>
  <c r="P646" i="8"/>
  <c r="P645" i="8"/>
  <c r="P644" i="8"/>
  <c r="P643" i="8"/>
  <c r="P642" i="8"/>
  <c r="P641" i="8"/>
  <c r="P640" i="8"/>
  <c r="P639" i="8"/>
  <c r="P638" i="8"/>
  <c r="P637" i="8"/>
  <c r="P636" i="8"/>
  <c r="P630" i="8"/>
  <c r="P629" i="8"/>
  <c r="P628" i="8"/>
  <c r="P627" i="8"/>
  <c r="P626" i="8"/>
  <c r="P625" i="8"/>
  <c r="P624" i="8"/>
  <c r="P623" i="8"/>
  <c r="P622" i="8"/>
  <c r="P621" i="8"/>
  <c r="P620" i="8"/>
  <c r="P619" i="8"/>
  <c r="P618" i="8"/>
  <c r="P617" i="8"/>
  <c r="P616" i="8"/>
  <c r="P615" i="8"/>
  <c r="P614" i="8"/>
  <c r="P613" i="8"/>
  <c r="P612" i="8"/>
  <c r="P611" i="8"/>
  <c r="P610" i="8"/>
  <c r="P609" i="8"/>
  <c r="P608" i="8"/>
  <c r="P607" i="8"/>
  <c r="P606" i="8"/>
  <c r="P600" i="8"/>
  <c r="P599" i="8"/>
  <c r="P598" i="8"/>
  <c r="P597" i="8"/>
  <c r="P596" i="8"/>
  <c r="P595" i="8"/>
  <c r="P594" i="8"/>
  <c r="P593" i="8"/>
  <c r="P592" i="8"/>
  <c r="P591" i="8"/>
  <c r="P590" i="8"/>
  <c r="P589" i="8"/>
  <c r="P588" i="8"/>
  <c r="P587" i="8"/>
  <c r="P586" i="8"/>
  <c r="P585" i="8"/>
  <c r="P584" i="8"/>
  <c r="P583" i="8"/>
  <c r="P582" i="8"/>
  <c r="P581" i="8"/>
  <c r="P580" i="8"/>
  <c r="P579" i="8"/>
  <c r="P578" i="8"/>
  <c r="P577" i="8"/>
  <c r="P576" i="8"/>
  <c r="P570" i="8"/>
  <c r="P569" i="8"/>
  <c r="P568" i="8"/>
  <c r="P567" i="8"/>
  <c r="P566" i="8"/>
  <c r="P565" i="8"/>
  <c r="P564" i="8"/>
  <c r="P563" i="8"/>
  <c r="P562" i="8"/>
  <c r="P561" i="8"/>
  <c r="P560" i="8"/>
  <c r="P559" i="8"/>
  <c r="P558" i="8"/>
  <c r="P557" i="8"/>
  <c r="P556" i="8"/>
  <c r="P555" i="8"/>
  <c r="P554" i="8"/>
  <c r="P553" i="8"/>
  <c r="P552" i="8"/>
  <c r="P551" i="8"/>
  <c r="P550" i="8"/>
  <c r="P549" i="8"/>
  <c r="P548" i="8"/>
  <c r="P547" i="8"/>
  <c r="P546" i="8"/>
  <c r="P540" i="8"/>
  <c r="P539" i="8"/>
  <c r="P538" i="8"/>
  <c r="P537" i="8"/>
  <c r="P536" i="8"/>
  <c r="P535" i="8"/>
  <c r="P534" i="8"/>
  <c r="P533" i="8"/>
  <c r="P532" i="8"/>
  <c r="P531" i="8"/>
  <c r="P530" i="8"/>
  <c r="P529" i="8"/>
  <c r="P528" i="8"/>
  <c r="P527" i="8"/>
  <c r="P526" i="8"/>
  <c r="P525" i="8"/>
  <c r="P524" i="8"/>
  <c r="P523" i="8"/>
  <c r="P522" i="8"/>
  <c r="P521" i="8"/>
  <c r="P520" i="8"/>
  <c r="P519" i="8"/>
  <c r="P518" i="8"/>
  <c r="P517" i="8"/>
  <c r="P516" i="8"/>
  <c r="P510" i="8"/>
  <c r="P509" i="8"/>
  <c r="P508" i="8"/>
  <c r="P507" i="8"/>
  <c r="P506" i="8"/>
  <c r="P505" i="8"/>
  <c r="P504" i="8"/>
  <c r="P503" i="8"/>
  <c r="P502" i="8"/>
  <c r="P501" i="8"/>
  <c r="P500" i="8"/>
  <c r="P499" i="8"/>
  <c r="P498" i="8"/>
  <c r="P497" i="8"/>
  <c r="P496" i="8"/>
  <c r="P495" i="8"/>
  <c r="P494" i="8"/>
  <c r="P493" i="8"/>
  <c r="P492" i="8"/>
  <c r="P491" i="8"/>
  <c r="P490" i="8"/>
  <c r="P489" i="8"/>
  <c r="P488" i="8"/>
  <c r="P487" i="8"/>
  <c r="P486" i="8"/>
  <c r="P480" i="8"/>
  <c r="P479" i="8"/>
  <c r="P478" i="8"/>
  <c r="P477" i="8"/>
  <c r="P476" i="8"/>
  <c r="P475" i="8"/>
  <c r="P474" i="8"/>
  <c r="P473" i="8"/>
  <c r="P472" i="8"/>
  <c r="P471" i="8"/>
  <c r="P470" i="8"/>
  <c r="P469" i="8"/>
  <c r="P468" i="8"/>
  <c r="P467" i="8"/>
  <c r="P466" i="8"/>
  <c r="P465" i="8"/>
  <c r="P464" i="8"/>
  <c r="P463" i="8"/>
  <c r="P462" i="8"/>
  <c r="P461" i="8"/>
  <c r="P460" i="8"/>
  <c r="P459" i="8"/>
  <c r="P458" i="8"/>
  <c r="P457" i="8"/>
  <c r="P456" i="8"/>
  <c r="P450" i="8"/>
  <c r="P449" i="8"/>
  <c r="P448" i="8"/>
  <c r="P447" i="8"/>
  <c r="P446" i="8"/>
  <c r="P445" i="8"/>
  <c r="P444" i="8"/>
  <c r="P443" i="8"/>
  <c r="P442" i="8"/>
  <c r="P441" i="8"/>
  <c r="P440" i="8"/>
  <c r="P439" i="8"/>
  <c r="P438" i="8"/>
  <c r="P437" i="8"/>
  <c r="P436" i="8"/>
  <c r="P435" i="8"/>
  <c r="P434" i="8"/>
  <c r="P433" i="8"/>
  <c r="P432" i="8"/>
  <c r="P431" i="8"/>
  <c r="P430" i="8"/>
  <c r="P429" i="8"/>
  <c r="P428" i="8"/>
  <c r="P427" i="8"/>
  <c r="P426" i="8"/>
  <c r="P420" i="8"/>
  <c r="P419" i="8"/>
  <c r="P418" i="8"/>
  <c r="P417" i="8"/>
  <c r="P416" i="8"/>
  <c r="P415" i="8"/>
  <c r="P414" i="8"/>
  <c r="P413" i="8"/>
  <c r="P412" i="8"/>
  <c r="P411" i="8"/>
  <c r="P410" i="8"/>
  <c r="P409" i="8"/>
  <c r="P408" i="8"/>
  <c r="P407" i="8"/>
  <c r="P406" i="8"/>
  <c r="P405" i="8"/>
  <c r="P404" i="8"/>
  <c r="P403" i="8"/>
  <c r="P402" i="8"/>
  <c r="P401" i="8"/>
  <c r="P400" i="8"/>
  <c r="P399" i="8"/>
  <c r="P398" i="8"/>
  <c r="P397" i="8"/>
  <c r="P396" i="8"/>
  <c r="P390" i="8"/>
  <c r="P389" i="8"/>
  <c r="P388" i="8"/>
  <c r="P387" i="8"/>
  <c r="P386" i="8"/>
  <c r="P385" i="8"/>
  <c r="P384" i="8"/>
  <c r="P383" i="8"/>
  <c r="P382" i="8"/>
  <c r="P381" i="8"/>
  <c r="P380" i="8"/>
  <c r="P379" i="8"/>
  <c r="P378" i="8"/>
  <c r="P377" i="8"/>
  <c r="P376" i="8"/>
  <c r="P375" i="8"/>
  <c r="P374" i="8"/>
  <c r="P373" i="8"/>
  <c r="P372" i="8"/>
  <c r="P371" i="8"/>
  <c r="P370" i="8"/>
  <c r="P369" i="8"/>
  <c r="P368" i="8"/>
  <c r="P367" i="8"/>
  <c r="P366" i="8"/>
  <c r="P360" i="8"/>
  <c r="P359" i="8"/>
  <c r="P358" i="8"/>
  <c r="P357" i="8"/>
  <c r="P356" i="8"/>
  <c r="P355" i="8"/>
  <c r="P354" i="8"/>
  <c r="P353" i="8"/>
  <c r="P352" i="8"/>
  <c r="P351" i="8"/>
  <c r="P350" i="8"/>
  <c r="P349" i="8"/>
  <c r="P348" i="8"/>
  <c r="P347" i="8"/>
  <c r="P346" i="8"/>
  <c r="P345" i="8"/>
  <c r="P344" i="8"/>
  <c r="P343" i="8"/>
  <c r="P342" i="8"/>
  <c r="P341" i="8"/>
  <c r="P340" i="8"/>
  <c r="P339" i="8"/>
  <c r="P338" i="8"/>
  <c r="P337" i="8"/>
  <c r="P336" i="8"/>
  <c r="P330" i="8"/>
  <c r="P329" i="8"/>
  <c r="P328" i="8"/>
  <c r="P327" i="8"/>
  <c r="P326" i="8"/>
  <c r="P325" i="8"/>
  <c r="P324" i="8"/>
  <c r="P323" i="8"/>
  <c r="P322" i="8"/>
  <c r="P321" i="8"/>
  <c r="P320" i="8"/>
  <c r="P319" i="8"/>
  <c r="P318" i="8"/>
  <c r="P317" i="8"/>
  <c r="P316" i="8"/>
  <c r="P315" i="8"/>
  <c r="P314" i="8"/>
  <c r="P313" i="8"/>
  <c r="P312" i="8"/>
  <c r="P311" i="8"/>
  <c r="P310" i="8"/>
  <c r="P309" i="8"/>
  <c r="P308" i="8"/>
  <c r="P307" i="8"/>
  <c r="P306" i="8"/>
  <c r="P300" i="8"/>
  <c r="P299" i="8"/>
  <c r="P298" i="8"/>
  <c r="P297" i="8"/>
  <c r="P296" i="8"/>
  <c r="P295" i="8"/>
  <c r="P294" i="8"/>
  <c r="P293" i="8"/>
  <c r="P292" i="8"/>
  <c r="P291" i="8"/>
  <c r="P290" i="8"/>
  <c r="P289" i="8"/>
  <c r="P288" i="8"/>
  <c r="P287" i="8"/>
  <c r="P286" i="8"/>
  <c r="P285" i="8"/>
  <c r="P284" i="8"/>
  <c r="P283" i="8"/>
  <c r="P282" i="8"/>
  <c r="P281" i="8"/>
  <c r="P280" i="8"/>
  <c r="P279" i="8"/>
  <c r="P278" i="8"/>
  <c r="P277" i="8"/>
  <c r="P276" i="8"/>
  <c r="P270" i="8"/>
  <c r="P269" i="8"/>
  <c r="P268" i="8"/>
  <c r="P267" i="8"/>
  <c r="P266" i="8"/>
  <c r="P265" i="8"/>
  <c r="P264" i="8"/>
  <c r="P263" i="8"/>
  <c r="P262" i="8"/>
  <c r="P261" i="8"/>
  <c r="P260" i="8"/>
  <c r="P259" i="8"/>
  <c r="P258" i="8"/>
  <c r="P257" i="8"/>
  <c r="P256" i="8"/>
  <c r="P255" i="8"/>
  <c r="P254" i="8"/>
  <c r="P253" i="8"/>
  <c r="P252" i="8"/>
  <c r="P251" i="8"/>
  <c r="P250" i="8"/>
  <c r="P249" i="8"/>
  <c r="P248" i="8"/>
  <c r="P247" i="8"/>
  <c r="P246" i="8"/>
  <c r="P240" i="8"/>
  <c r="P239" i="8"/>
  <c r="P238" i="8"/>
  <c r="P237" i="8"/>
  <c r="P236" i="8"/>
  <c r="P235" i="8"/>
  <c r="P234" i="8"/>
  <c r="P233" i="8"/>
  <c r="P232" i="8"/>
  <c r="P231" i="8"/>
  <c r="P230" i="8"/>
  <c r="P229" i="8"/>
  <c r="P228" i="8"/>
  <c r="P227" i="8"/>
  <c r="P226" i="8"/>
  <c r="P225" i="8"/>
  <c r="P224" i="8"/>
  <c r="P223" i="8"/>
  <c r="P222" i="8"/>
  <c r="P221" i="8"/>
  <c r="P220" i="8"/>
  <c r="P219" i="8"/>
  <c r="P218" i="8"/>
  <c r="P217" i="8"/>
  <c r="P216" i="8"/>
  <c r="P210" i="8"/>
  <c r="P209" i="8"/>
  <c r="P208" i="8"/>
  <c r="P207" i="8"/>
  <c r="P206" i="8"/>
  <c r="P205" i="8"/>
  <c r="P204" i="8"/>
  <c r="P203" i="8"/>
  <c r="P202" i="8"/>
  <c r="P201" i="8"/>
  <c r="P200" i="8"/>
  <c r="P199" i="8"/>
  <c r="P198" i="8"/>
  <c r="P197" i="8"/>
  <c r="P196" i="8"/>
  <c r="P195" i="8"/>
  <c r="P194" i="8"/>
  <c r="P193" i="8"/>
  <c r="P192" i="8"/>
  <c r="P191" i="8"/>
  <c r="P190" i="8"/>
  <c r="P189" i="8"/>
  <c r="P188" i="8"/>
  <c r="P187" i="8"/>
  <c r="P186" i="8"/>
  <c r="P180" i="8"/>
  <c r="P179" i="8"/>
  <c r="P178" i="8"/>
  <c r="P177" i="8"/>
  <c r="P176" i="8"/>
  <c r="P175" i="8"/>
  <c r="P174" i="8"/>
  <c r="P173" i="8"/>
  <c r="P172" i="8"/>
  <c r="P171" i="8"/>
  <c r="P170" i="8"/>
  <c r="P169" i="8"/>
  <c r="P168" i="8"/>
  <c r="P167" i="8"/>
  <c r="P166" i="8"/>
  <c r="P165" i="8"/>
  <c r="P164" i="8"/>
  <c r="P163" i="8"/>
  <c r="P162" i="8"/>
  <c r="P161" i="8"/>
  <c r="P160" i="8"/>
  <c r="P159" i="8"/>
  <c r="P158" i="8"/>
  <c r="P157" i="8"/>
  <c r="P156" i="8"/>
  <c r="P150" i="8"/>
  <c r="P149" i="8"/>
  <c r="P148" i="8"/>
  <c r="P147" i="8"/>
  <c r="P146" i="8"/>
  <c r="P145" i="8"/>
  <c r="P144" i="8"/>
  <c r="P143" i="8"/>
  <c r="P142" i="8"/>
  <c r="P141" i="8"/>
  <c r="P140" i="8"/>
  <c r="P139" i="8"/>
  <c r="P138" i="8"/>
  <c r="P137" i="8"/>
  <c r="P136" i="8"/>
  <c r="P135" i="8"/>
  <c r="P134" i="8"/>
  <c r="P133" i="8"/>
  <c r="P132" i="8"/>
  <c r="P131" i="8"/>
  <c r="P130" i="8"/>
  <c r="P129" i="8"/>
  <c r="P128" i="8"/>
  <c r="P127" i="8"/>
  <c r="P126" i="8"/>
  <c r="P120" i="8"/>
  <c r="P119" i="8"/>
  <c r="P118" i="8"/>
  <c r="P117" i="8"/>
  <c r="P116" i="8"/>
  <c r="P115" i="8"/>
  <c r="P114" i="8"/>
  <c r="P113" i="8"/>
  <c r="P112" i="8"/>
  <c r="P111" i="8"/>
  <c r="P110" i="8"/>
  <c r="P109" i="8"/>
  <c r="P108" i="8"/>
  <c r="P107" i="8"/>
  <c r="P106" i="8"/>
  <c r="P105" i="8"/>
  <c r="P104" i="8"/>
  <c r="P103" i="8"/>
  <c r="P102" i="8"/>
  <c r="P101" i="8"/>
  <c r="P100" i="8"/>
  <c r="P99" i="8"/>
  <c r="P98" i="8"/>
  <c r="P97" i="8"/>
  <c r="P96" i="8"/>
  <c r="P90" i="8"/>
  <c r="P89" i="8"/>
  <c r="P88" i="8"/>
  <c r="P87" i="8"/>
  <c r="P86" i="8"/>
  <c r="P85" i="8"/>
  <c r="P84" i="8"/>
  <c r="P83" i="8"/>
  <c r="P82" i="8"/>
  <c r="P81" i="8"/>
  <c r="P80" i="8"/>
  <c r="P79" i="8"/>
  <c r="P78" i="8"/>
  <c r="P77" i="8"/>
  <c r="P76" i="8"/>
  <c r="P75" i="8"/>
  <c r="P74" i="8"/>
  <c r="P73" i="8"/>
  <c r="P72" i="8"/>
  <c r="P71" i="8"/>
  <c r="P70" i="8"/>
  <c r="P69" i="8"/>
  <c r="P68" i="8"/>
  <c r="P67" i="8"/>
  <c r="P66" i="8"/>
  <c r="P60" i="8"/>
  <c r="P59" i="8"/>
  <c r="P58" i="8"/>
  <c r="P57" i="8"/>
  <c r="P56" i="8"/>
  <c r="P55" i="8"/>
  <c r="P54" i="8"/>
  <c r="P53" i="8"/>
  <c r="P52" i="8"/>
  <c r="P51" i="8"/>
  <c r="P50" i="8"/>
  <c r="P49" i="8"/>
  <c r="P48" i="8"/>
  <c r="P47" i="8"/>
  <c r="P46" i="8"/>
  <c r="P45" i="8"/>
  <c r="P44" i="8"/>
  <c r="P43" i="8"/>
  <c r="P42" i="8"/>
  <c r="P41" i="8"/>
  <c r="P40" i="8"/>
  <c r="P39" i="8"/>
  <c r="P38" i="8"/>
  <c r="P37" i="8"/>
  <c r="P36" i="8"/>
  <c r="G1050" i="8"/>
  <c r="G1049" i="8"/>
  <c r="G1048" i="8"/>
  <c r="G1047" i="8"/>
  <c r="G1046" i="8"/>
  <c r="G1045" i="8"/>
  <c r="F1045" i="8" s="1"/>
  <c r="G1044" i="8"/>
  <c r="G1043" i="8"/>
  <c r="G1042" i="8"/>
  <c r="G1041" i="8"/>
  <c r="G1040" i="8"/>
  <c r="G1039" i="8"/>
  <c r="G1038" i="8"/>
  <c r="G1037" i="8"/>
  <c r="G1036" i="8"/>
  <c r="G1035" i="8"/>
  <c r="F1035" i="8" s="1"/>
  <c r="G1034" i="8"/>
  <c r="G1033" i="8"/>
  <c r="G1032" i="8"/>
  <c r="G1031" i="8"/>
  <c r="G1030" i="8"/>
  <c r="G1029" i="8"/>
  <c r="G1028" i="8"/>
  <c r="G1027" i="8"/>
  <c r="G1026" i="8"/>
  <c r="G1020" i="8"/>
  <c r="G1019" i="8"/>
  <c r="G1018" i="8"/>
  <c r="G1017" i="8"/>
  <c r="G1016" i="8"/>
  <c r="G1015" i="8"/>
  <c r="F1015" i="8" s="1"/>
  <c r="G1014" i="8"/>
  <c r="G1013" i="8"/>
  <c r="G1012" i="8"/>
  <c r="G1011" i="8"/>
  <c r="G1010" i="8"/>
  <c r="G1009" i="8"/>
  <c r="G1008" i="8"/>
  <c r="G1007" i="8"/>
  <c r="G1006" i="8"/>
  <c r="G1005" i="8"/>
  <c r="F1005" i="8" s="1"/>
  <c r="G1004" i="8"/>
  <c r="G1003" i="8"/>
  <c r="G1002" i="8"/>
  <c r="G1001" i="8"/>
  <c r="G1000" i="8"/>
  <c r="G999" i="8"/>
  <c r="G998" i="8"/>
  <c r="G997" i="8"/>
  <c r="G996" i="8"/>
  <c r="G990" i="8"/>
  <c r="G989" i="8"/>
  <c r="G988" i="8"/>
  <c r="G987" i="8"/>
  <c r="G986" i="8"/>
  <c r="G985" i="8"/>
  <c r="F985" i="8" s="1"/>
  <c r="G984" i="8"/>
  <c r="G983" i="8"/>
  <c r="G982" i="8"/>
  <c r="G981" i="8"/>
  <c r="G980" i="8"/>
  <c r="G979" i="8"/>
  <c r="G978" i="8"/>
  <c r="G977" i="8"/>
  <c r="G976" i="8"/>
  <c r="G975" i="8"/>
  <c r="F975" i="8" s="1"/>
  <c r="G974" i="8"/>
  <c r="G973" i="8"/>
  <c r="G972" i="8"/>
  <c r="G971" i="8"/>
  <c r="G970" i="8"/>
  <c r="G969" i="8"/>
  <c r="G968" i="8"/>
  <c r="G967" i="8"/>
  <c r="G966" i="8"/>
  <c r="G960" i="8"/>
  <c r="G959" i="8"/>
  <c r="G958" i="8"/>
  <c r="G957" i="8"/>
  <c r="G956" i="8"/>
  <c r="G955" i="8"/>
  <c r="F955" i="8" s="1"/>
  <c r="G954" i="8"/>
  <c r="G953" i="8"/>
  <c r="G952" i="8"/>
  <c r="G951" i="8"/>
  <c r="G950" i="8"/>
  <c r="G949" i="8"/>
  <c r="G948" i="8"/>
  <c r="G947" i="8"/>
  <c r="G946" i="8"/>
  <c r="G945" i="8"/>
  <c r="F945" i="8" s="1"/>
  <c r="G944" i="8"/>
  <c r="G943" i="8"/>
  <c r="G942" i="8"/>
  <c r="G941" i="8"/>
  <c r="G940" i="8"/>
  <c r="G939" i="8"/>
  <c r="G938" i="8"/>
  <c r="G937" i="8"/>
  <c r="G936" i="8"/>
  <c r="G930" i="8"/>
  <c r="G929" i="8"/>
  <c r="G928" i="8"/>
  <c r="G927" i="8"/>
  <c r="G926" i="8"/>
  <c r="G925" i="8"/>
  <c r="F925" i="8" s="1"/>
  <c r="G924" i="8"/>
  <c r="G923" i="8"/>
  <c r="G922" i="8"/>
  <c r="G921" i="8"/>
  <c r="G920" i="8"/>
  <c r="G919" i="8"/>
  <c r="G918" i="8"/>
  <c r="G917" i="8"/>
  <c r="G916" i="8"/>
  <c r="G915" i="8"/>
  <c r="F915" i="8" s="1"/>
  <c r="G914" i="8"/>
  <c r="G913" i="8"/>
  <c r="G912" i="8"/>
  <c r="G911" i="8"/>
  <c r="G910" i="8"/>
  <c r="G909" i="8"/>
  <c r="G908" i="8"/>
  <c r="G907" i="8"/>
  <c r="G906" i="8"/>
  <c r="G900" i="8"/>
  <c r="G899" i="8"/>
  <c r="G898" i="8"/>
  <c r="G897" i="8"/>
  <c r="G896" i="8"/>
  <c r="G895" i="8"/>
  <c r="F895" i="8" s="1"/>
  <c r="G894" i="8"/>
  <c r="G893" i="8"/>
  <c r="G892" i="8"/>
  <c r="G891" i="8"/>
  <c r="G890" i="8"/>
  <c r="G889" i="8"/>
  <c r="G888" i="8"/>
  <c r="G887" i="8"/>
  <c r="G886" i="8"/>
  <c r="G885" i="8"/>
  <c r="F885" i="8" s="1"/>
  <c r="G884" i="8"/>
  <c r="G883" i="8"/>
  <c r="G882" i="8"/>
  <c r="G881" i="8"/>
  <c r="G880" i="8"/>
  <c r="G879" i="8"/>
  <c r="G878" i="8"/>
  <c r="G877" i="8"/>
  <c r="G876" i="8"/>
  <c r="G870" i="8"/>
  <c r="G869" i="8"/>
  <c r="G868" i="8"/>
  <c r="G867" i="8"/>
  <c r="G866" i="8"/>
  <c r="G865" i="8"/>
  <c r="F865" i="8" s="1"/>
  <c r="G864" i="8"/>
  <c r="G863" i="8"/>
  <c r="G862" i="8"/>
  <c r="G861" i="8"/>
  <c r="G860" i="8"/>
  <c r="G859" i="8"/>
  <c r="G858" i="8"/>
  <c r="G857" i="8"/>
  <c r="G856" i="8"/>
  <c r="G855" i="8"/>
  <c r="F855" i="8" s="1"/>
  <c r="G854" i="8"/>
  <c r="G853" i="8"/>
  <c r="G852" i="8"/>
  <c r="G851" i="8"/>
  <c r="G850" i="8"/>
  <c r="G849" i="8"/>
  <c r="G848" i="8"/>
  <c r="G847" i="8"/>
  <c r="G846" i="8"/>
  <c r="G840" i="8"/>
  <c r="G839" i="8"/>
  <c r="G838" i="8"/>
  <c r="G837" i="8"/>
  <c r="G836" i="8"/>
  <c r="G835" i="8"/>
  <c r="F835" i="8" s="1"/>
  <c r="G834" i="8"/>
  <c r="G833" i="8"/>
  <c r="G832" i="8"/>
  <c r="G831" i="8"/>
  <c r="G830" i="8"/>
  <c r="G829" i="8"/>
  <c r="G828" i="8"/>
  <c r="G827" i="8"/>
  <c r="G826" i="8"/>
  <c r="G825" i="8"/>
  <c r="F825" i="8" s="1"/>
  <c r="G824" i="8"/>
  <c r="G823" i="8"/>
  <c r="G822" i="8"/>
  <c r="G821" i="8"/>
  <c r="G820" i="8"/>
  <c r="G819" i="8"/>
  <c r="G818" i="8"/>
  <c r="G817" i="8"/>
  <c r="G816" i="8"/>
  <c r="G810" i="8"/>
  <c r="G809" i="8"/>
  <c r="G808" i="8"/>
  <c r="G807" i="8"/>
  <c r="G806" i="8"/>
  <c r="G805" i="8"/>
  <c r="F805" i="8" s="1"/>
  <c r="G804" i="8"/>
  <c r="G803" i="8"/>
  <c r="G802" i="8"/>
  <c r="G801" i="8"/>
  <c r="G800" i="8"/>
  <c r="G799" i="8"/>
  <c r="G798" i="8"/>
  <c r="G797" i="8"/>
  <c r="G796" i="8"/>
  <c r="G795" i="8"/>
  <c r="F795" i="8" s="1"/>
  <c r="G794" i="8"/>
  <c r="G793" i="8"/>
  <c r="G792" i="8"/>
  <c r="G791" i="8"/>
  <c r="G790" i="8"/>
  <c r="G789" i="8"/>
  <c r="G788" i="8"/>
  <c r="G787" i="8"/>
  <c r="G786" i="8"/>
  <c r="G780" i="8"/>
  <c r="G779" i="8"/>
  <c r="G778" i="8"/>
  <c r="G777" i="8"/>
  <c r="G776" i="8"/>
  <c r="G775" i="8"/>
  <c r="F775" i="8" s="1"/>
  <c r="G774" i="8"/>
  <c r="G773" i="8"/>
  <c r="G772" i="8"/>
  <c r="G771" i="8"/>
  <c r="G770" i="8"/>
  <c r="G769" i="8"/>
  <c r="G768" i="8"/>
  <c r="G767" i="8"/>
  <c r="G766" i="8"/>
  <c r="G765" i="8"/>
  <c r="F765" i="8" s="1"/>
  <c r="G764" i="8"/>
  <c r="G763" i="8"/>
  <c r="G762" i="8"/>
  <c r="G761" i="8"/>
  <c r="G760" i="8"/>
  <c r="G759" i="8"/>
  <c r="G758" i="8"/>
  <c r="G757" i="8"/>
  <c r="G756" i="8"/>
  <c r="G750" i="8"/>
  <c r="G749" i="8"/>
  <c r="G748" i="8"/>
  <c r="G747" i="8"/>
  <c r="G746" i="8"/>
  <c r="G745" i="8"/>
  <c r="F745" i="8" s="1"/>
  <c r="G744" i="8"/>
  <c r="G743" i="8"/>
  <c r="G742" i="8"/>
  <c r="G741" i="8"/>
  <c r="G740" i="8"/>
  <c r="G739" i="8"/>
  <c r="G738" i="8"/>
  <c r="G737" i="8"/>
  <c r="G736" i="8"/>
  <c r="G735" i="8"/>
  <c r="F735" i="8" s="1"/>
  <c r="G734" i="8"/>
  <c r="G733" i="8"/>
  <c r="G732" i="8"/>
  <c r="G731" i="8"/>
  <c r="G730" i="8"/>
  <c r="G729" i="8"/>
  <c r="G728" i="8"/>
  <c r="G727" i="8"/>
  <c r="G726" i="8"/>
  <c r="G720" i="8"/>
  <c r="G719" i="8"/>
  <c r="G718" i="8"/>
  <c r="G717" i="8"/>
  <c r="G716" i="8"/>
  <c r="G715" i="8"/>
  <c r="F715" i="8" s="1"/>
  <c r="G714" i="8"/>
  <c r="G713" i="8"/>
  <c r="G712" i="8"/>
  <c r="G711" i="8"/>
  <c r="G710" i="8"/>
  <c r="G709" i="8"/>
  <c r="G708" i="8"/>
  <c r="G707" i="8"/>
  <c r="G706" i="8"/>
  <c r="G705" i="8"/>
  <c r="F705" i="8" s="1"/>
  <c r="G704" i="8"/>
  <c r="G703" i="8"/>
  <c r="G702" i="8"/>
  <c r="G701" i="8"/>
  <c r="G700" i="8"/>
  <c r="G699" i="8"/>
  <c r="G698" i="8"/>
  <c r="G697" i="8"/>
  <c r="G696" i="8"/>
  <c r="G690" i="8"/>
  <c r="G689" i="8"/>
  <c r="G688" i="8"/>
  <c r="G687" i="8"/>
  <c r="G686" i="8"/>
  <c r="G685" i="8"/>
  <c r="F685" i="8" s="1"/>
  <c r="G684" i="8"/>
  <c r="G683" i="8"/>
  <c r="G682" i="8"/>
  <c r="G681" i="8"/>
  <c r="G680" i="8"/>
  <c r="G679" i="8"/>
  <c r="G678" i="8"/>
  <c r="G677" i="8"/>
  <c r="G676" i="8"/>
  <c r="G675" i="8"/>
  <c r="F675" i="8" s="1"/>
  <c r="G674" i="8"/>
  <c r="G673" i="8"/>
  <c r="G672" i="8"/>
  <c r="G671" i="8"/>
  <c r="G670" i="8"/>
  <c r="G669" i="8"/>
  <c r="G668" i="8"/>
  <c r="G667" i="8"/>
  <c r="G666" i="8"/>
  <c r="G660" i="8"/>
  <c r="G659" i="8"/>
  <c r="G658" i="8"/>
  <c r="G657" i="8"/>
  <c r="G656" i="8"/>
  <c r="G655" i="8"/>
  <c r="F655" i="8" s="1"/>
  <c r="G654" i="8"/>
  <c r="G653" i="8"/>
  <c r="G652" i="8"/>
  <c r="G651" i="8"/>
  <c r="G650" i="8"/>
  <c r="G649" i="8"/>
  <c r="G648" i="8"/>
  <c r="G647" i="8"/>
  <c r="G646" i="8"/>
  <c r="G645" i="8"/>
  <c r="F645" i="8" s="1"/>
  <c r="G644" i="8"/>
  <c r="G643" i="8"/>
  <c r="G642" i="8"/>
  <c r="G641" i="8"/>
  <c r="G640" i="8"/>
  <c r="G639" i="8"/>
  <c r="G638" i="8"/>
  <c r="G637" i="8"/>
  <c r="G636" i="8"/>
  <c r="G630" i="8"/>
  <c r="G629" i="8"/>
  <c r="G628" i="8"/>
  <c r="G627" i="8"/>
  <c r="G626" i="8"/>
  <c r="G625" i="8"/>
  <c r="F625" i="8" s="1"/>
  <c r="G624" i="8"/>
  <c r="G623" i="8"/>
  <c r="G622" i="8"/>
  <c r="G621" i="8"/>
  <c r="G620" i="8"/>
  <c r="G619" i="8"/>
  <c r="G618" i="8"/>
  <c r="G617" i="8"/>
  <c r="G616" i="8"/>
  <c r="G615" i="8"/>
  <c r="F615" i="8" s="1"/>
  <c r="G614" i="8"/>
  <c r="G613" i="8"/>
  <c r="G612" i="8"/>
  <c r="G611" i="8"/>
  <c r="G610" i="8"/>
  <c r="G609" i="8"/>
  <c r="G608" i="8"/>
  <c r="G607" i="8"/>
  <c r="G606" i="8"/>
  <c r="G600" i="8"/>
  <c r="G599" i="8"/>
  <c r="G598" i="8"/>
  <c r="G597" i="8"/>
  <c r="G596" i="8"/>
  <c r="G595" i="8"/>
  <c r="F595" i="8" s="1"/>
  <c r="G594" i="8"/>
  <c r="G593" i="8"/>
  <c r="G592" i="8"/>
  <c r="G591" i="8"/>
  <c r="G590" i="8"/>
  <c r="G589" i="8"/>
  <c r="G588" i="8"/>
  <c r="G587" i="8"/>
  <c r="G586" i="8"/>
  <c r="G585" i="8"/>
  <c r="F585" i="8" s="1"/>
  <c r="G584" i="8"/>
  <c r="G583" i="8"/>
  <c r="G582" i="8"/>
  <c r="G581" i="8"/>
  <c r="G580" i="8"/>
  <c r="G579" i="8"/>
  <c r="G578" i="8"/>
  <c r="G577" i="8"/>
  <c r="G576" i="8"/>
  <c r="G570" i="8"/>
  <c r="G569" i="8"/>
  <c r="G568" i="8"/>
  <c r="G567" i="8"/>
  <c r="G566" i="8"/>
  <c r="G565" i="8"/>
  <c r="F565" i="8" s="1"/>
  <c r="G564" i="8"/>
  <c r="G563" i="8"/>
  <c r="G562" i="8"/>
  <c r="G561" i="8"/>
  <c r="G560" i="8"/>
  <c r="G559" i="8"/>
  <c r="G558" i="8"/>
  <c r="G557" i="8"/>
  <c r="G556" i="8"/>
  <c r="G555" i="8"/>
  <c r="F555" i="8" s="1"/>
  <c r="G554" i="8"/>
  <c r="G553" i="8"/>
  <c r="G552" i="8"/>
  <c r="G551" i="8"/>
  <c r="G550" i="8"/>
  <c r="G549" i="8"/>
  <c r="G548" i="8"/>
  <c r="G547" i="8"/>
  <c r="G546" i="8"/>
  <c r="G540" i="8"/>
  <c r="G539" i="8"/>
  <c r="G538" i="8"/>
  <c r="G537" i="8"/>
  <c r="G536" i="8"/>
  <c r="G535" i="8"/>
  <c r="F535" i="8" s="1"/>
  <c r="G534" i="8"/>
  <c r="G533" i="8"/>
  <c r="G532" i="8"/>
  <c r="G531" i="8"/>
  <c r="G530" i="8"/>
  <c r="G529" i="8"/>
  <c r="G528" i="8"/>
  <c r="G527" i="8"/>
  <c r="G526" i="8"/>
  <c r="G525" i="8"/>
  <c r="F525" i="8" s="1"/>
  <c r="G524" i="8"/>
  <c r="G523" i="8"/>
  <c r="G522" i="8"/>
  <c r="G521" i="8"/>
  <c r="G520" i="8"/>
  <c r="G519" i="8"/>
  <c r="G518" i="8"/>
  <c r="G517" i="8"/>
  <c r="G516" i="8"/>
  <c r="G510" i="8"/>
  <c r="G509" i="8"/>
  <c r="G508" i="8"/>
  <c r="G507" i="8"/>
  <c r="G506" i="8"/>
  <c r="G505" i="8"/>
  <c r="F505" i="8" s="1"/>
  <c r="G504" i="8"/>
  <c r="G503" i="8"/>
  <c r="G502" i="8"/>
  <c r="G501" i="8"/>
  <c r="G500" i="8"/>
  <c r="G499" i="8"/>
  <c r="G498" i="8"/>
  <c r="G497" i="8"/>
  <c r="G496" i="8"/>
  <c r="G495" i="8"/>
  <c r="F495" i="8" s="1"/>
  <c r="G494" i="8"/>
  <c r="G493" i="8"/>
  <c r="G492" i="8"/>
  <c r="G491" i="8"/>
  <c r="G490" i="8"/>
  <c r="G489" i="8"/>
  <c r="G488" i="8"/>
  <c r="G487" i="8"/>
  <c r="G486" i="8"/>
  <c r="G480" i="8"/>
  <c r="G479" i="8"/>
  <c r="G478" i="8"/>
  <c r="G477" i="8"/>
  <c r="G476" i="8"/>
  <c r="G475" i="8"/>
  <c r="F475" i="8" s="1"/>
  <c r="G474" i="8"/>
  <c r="G473" i="8"/>
  <c r="G472" i="8"/>
  <c r="G471" i="8"/>
  <c r="G470" i="8"/>
  <c r="G469" i="8"/>
  <c r="G468" i="8"/>
  <c r="G467" i="8"/>
  <c r="G466" i="8"/>
  <c r="G465" i="8"/>
  <c r="F465" i="8" s="1"/>
  <c r="G464" i="8"/>
  <c r="G463" i="8"/>
  <c r="G462" i="8"/>
  <c r="G461" i="8"/>
  <c r="G460" i="8"/>
  <c r="G459" i="8"/>
  <c r="G458" i="8"/>
  <c r="G457" i="8"/>
  <c r="G456" i="8"/>
  <c r="G450" i="8"/>
  <c r="G449" i="8"/>
  <c r="G448" i="8"/>
  <c r="G447" i="8"/>
  <c r="G446" i="8"/>
  <c r="G445" i="8"/>
  <c r="F445" i="8" s="1"/>
  <c r="G444" i="8"/>
  <c r="G443" i="8"/>
  <c r="G442" i="8"/>
  <c r="G441" i="8"/>
  <c r="G440" i="8"/>
  <c r="G439" i="8"/>
  <c r="G438" i="8"/>
  <c r="G437" i="8"/>
  <c r="G436" i="8"/>
  <c r="G435" i="8"/>
  <c r="F435" i="8" s="1"/>
  <c r="G434" i="8"/>
  <c r="G433" i="8"/>
  <c r="G432" i="8"/>
  <c r="G431" i="8"/>
  <c r="G430" i="8"/>
  <c r="G429" i="8"/>
  <c r="G428" i="8"/>
  <c r="G427" i="8"/>
  <c r="G426" i="8"/>
  <c r="G420" i="8"/>
  <c r="G419" i="8"/>
  <c r="G418" i="8"/>
  <c r="G417" i="8"/>
  <c r="G416" i="8"/>
  <c r="G415" i="8"/>
  <c r="F415" i="8" s="1"/>
  <c r="G414" i="8"/>
  <c r="G413" i="8"/>
  <c r="G412" i="8"/>
  <c r="G411" i="8"/>
  <c r="G410" i="8"/>
  <c r="G409" i="8"/>
  <c r="G408" i="8"/>
  <c r="G407" i="8"/>
  <c r="G406" i="8"/>
  <c r="G405" i="8"/>
  <c r="F405" i="8" s="1"/>
  <c r="G404" i="8"/>
  <c r="G403" i="8"/>
  <c r="G402" i="8"/>
  <c r="G401" i="8"/>
  <c r="G400" i="8"/>
  <c r="G399" i="8"/>
  <c r="G398" i="8"/>
  <c r="G397" i="8"/>
  <c r="G396" i="8"/>
  <c r="G390" i="8"/>
  <c r="G389" i="8"/>
  <c r="G388" i="8"/>
  <c r="G387" i="8"/>
  <c r="G386" i="8"/>
  <c r="G385" i="8"/>
  <c r="F385" i="8" s="1"/>
  <c r="G384" i="8"/>
  <c r="G383" i="8"/>
  <c r="G382" i="8"/>
  <c r="G381" i="8"/>
  <c r="G380" i="8"/>
  <c r="G379" i="8"/>
  <c r="G378" i="8"/>
  <c r="G377" i="8"/>
  <c r="G376" i="8"/>
  <c r="G375" i="8"/>
  <c r="F375" i="8" s="1"/>
  <c r="G374" i="8"/>
  <c r="G373" i="8"/>
  <c r="G372" i="8"/>
  <c r="G371" i="8"/>
  <c r="G370" i="8"/>
  <c r="G369" i="8"/>
  <c r="G368" i="8"/>
  <c r="G367" i="8"/>
  <c r="G366" i="8"/>
  <c r="G360" i="8"/>
  <c r="G359" i="8"/>
  <c r="G358" i="8"/>
  <c r="G357" i="8"/>
  <c r="G356" i="8"/>
  <c r="G355" i="8"/>
  <c r="F355" i="8" s="1"/>
  <c r="G354" i="8"/>
  <c r="G353" i="8"/>
  <c r="G352" i="8"/>
  <c r="G351" i="8"/>
  <c r="G350" i="8"/>
  <c r="G349" i="8"/>
  <c r="G348" i="8"/>
  <c r="G347" i="8"/>
  <c r="G346" i="8"/>
  <c r="G345" i="8"/>
  <c r="F345" i="8" s="1"/>
  <c r="G344" i="8"/>
  <c r="G343" i="8"/>
  <c r="G342" i="8"/>
  <c r="G341" i="8"/>
  <c r="G340" i="8"/>
  <c r="G339" i="8"/>
  <c r="G338" i="8"/>
  <c r="G337" i="8"/>
  <c r="G336" i="8"/>
  <c r="G330" i="8"/>
  <c r="G329" i="8"/>
  <c r="G328" i="8"/>
  <c r="G327" i="8"/>
  <c r="G326" i="8"/>
  <c r="G325" i="8"/>
  <c r="F325" i="8" s="1"/>
  <c r="G324" i="8"/>
  <c r="G323" i="8"/>
  <c r="G322" i="8"/>
  <c r="G321" i="8"/>
  <c r="G320" i="8"/>
  <c r="G319" i="8"/>
  <c r="G318" i="8"/>
  <c r="G317" i="8"/>
  <c r="G316" i="8"/>
  <c r="G315" i="8"/>
  <c r="F315" i="8" s="1"/>
  <c r="G314" i="8"/>
  <c r="G313" i="8"/>
  <c r="G312" i="8"/>
  <c r="G311" i="8"/>
  <c r="G310" i="8"/>
  <c r="G309" i="8"/>
  <c r="G308" i="8"/>
  <c r="G307" i="8"/>
  <c r="G306" i="8"/>
  <c r="G300" i="8"/>
  <c r="G299" i="8"/>
  <c r="G298" i="8"/>
  <c r="G297" i="8"/>
  <c r="G296" i="8"/>
  <c r="G295" i="8"/>
  <c r="F295" i="8" s="1"/>
  <c r="G294" i="8"/>
  <c r="G293" i="8"/>
  <c r="G292" i="8"/>
  <c r="G291" i="8"/>
  <c r="G290" i="8"/>
  <c r="G289" i="8"/>
  <c r="G288" i="8"/>
  <c r="G287" i="8"/>
  <c r="G286" i="8"/>
  <c r="G285" i="8"/>
  <c r="F285" i="8" s="1"/>
  <c r="G284" i="8"/>
  <c r="G283" i="8"/>
  <c r="G282" i="8"/>
  <c r="G281" i="8"/>
  <c r="G280" i="8"/>
  <c r="G279" i="8"/>
  <c r="G278" i="8"/>
  <c r="G277" i="8"/>
  <c r="G276" i="8"/>
  <c r="G270" i="8"/>
  <c r="G269" i="8"/>
  <c r="G268" i="8"/>
  <c r="G267" i="8"/>
  <c r="G266" i="8"/>
  <c r="G265" i="8"/>
  <c r="F265" i="8" s="1"/>
  <c r="G264" i="8"/>
  <c r="G263" i="8"/>
  <c r="G262" i="8"/>
  <c r="G261" i="8"/>
  <c r="G260" i="8"/>
  <c r="G259" i="8"/>
  <c r="G258" i="8"/>
  <c r="G257" i="8"/>
  <c r="G256" i="8"/>
  <c r="G255" i="8"/>
  <c r="F255" i="8" s="1"/>
  <c r="G254" i="8"/>
  <c r="G253" i="8"/>
  <c r="G252" i="8"/>
  <c r="G251" i="8"/>
  <c r="G250" i="8"/>
  <c r="G249" i="8"/>
  <c r="G248" i="8"/>
  <c r="G247" i="8"/>
  <c r="G246" i="8"/>
  <c r="G240" i="8"/>
  <c r="G239" i="8"/>
  <c r="G238" i="8"/>
  <c r="G237" i="8"/>
  <c r="G236" i="8"/>
  <c r="G235" i="8"/>
  <c r="F235" i="8" s="1"/>
  <c r="G234" i="8"/>
  <c r="G233" i="8"/>
  <c r="G232" i="8"/>
  <c r="G231" i="8"/>
  <c r="G230" i="8"/>
  <c r="G229" i="8"/>
  <c r="G228" i="8"/>
  <c r="G227" i="8"/>
  <c r="G226" i="8"/>
  <c r="G225" i="8"/>
  <c r="F225" i="8" s="1"/>
  <c r="G224" i="8"/>
  <c r="G223" i="8"/>
  <c r="G222" i="8"/>
  <c r="G221" i="8"/>
  <c r="G220" i="8"/>
  <c r="G219" i="8"/>
  <c r="G218" i="8"/>
  <c r="G217" i="8"/>
  <c r="G216" i="8"/>
  <c r="G210" i="8"/>
  <c r="G209" i="8"/>
  <c r="G208" i="8"/>
  <c r="G207" i="8"/>
  <c r="G206" i="8"/>
  <c r="G205" i="8"/>
  <c r="F205" i="8" s="1"/>
  <c r="G204" i="8"/>
  <c r="G203" i="8"/>
  <c r="G202" i="8"/>
  <c r="G201" i="8"/>
  <c r="G200" i="8"/>
  <c r="G199" i="8"/>
  <c r="G198" i="8"/>
  <c r="G197" i="8"/>
  <c r="G196" i="8"/>
  <c r="G195" i="8"/>
  <c r="F195" i="8" s="1"/>
  <c r="G194" i="8"/>
  <c r="G193" i="8"/>
  <c r="G192" i="8"/>
  <c r="G191" i="8"/>
  <c r="G190" i="8"/>
  <c r="G189" i="8"/>
  <c r="G188" i="8"/>
  <c r="G187" i="8"/>
  <c r="G186" i="8"/>
  <c r="G180" i="8"/>
  <c r="G179" i="8"/>
  <c r="G178" i="8"/>
  <c r="G177" i="8"/>
  <c r="G176" i="8"/>
  <c r="G175" i="8"/>
  <c r="F175" i="8" s="1"/>
  <c r="G174" i="8"/>
  <c r="G173" i="8"/>
  <c r="G172" i="8"/>
  <c r="G171" i="8"/>
  <c r="G170" i="8"/>
  <c r="G169" i="8"/>
  <c r="G168" i="8"/>
  <c r="G167" i="8"/>
  <c r="G166" i="8"/>
  <c r="G165" i="8"/>
  <c r="F165" i="8" s="1"/>
  <c r="G164" i="8"/>
  <c r="G163" i="8"/>
  <c r="G162" i="8"/>
  <c r="G161" i="8"/>
  <c r="G160" i="8"/>
  <c r="G159" i="8"/>
  <c r="G158" i="8"/>
  <c r="G157" i="8"/>
  <c r="G156" i="8"/>
  <c r="G150" i="8"/>
  <c r="G149" i="8"/>
  <c r="G148" i="8"/>
  <c r="G147" i="8"/>
  <c r="G146" i="8"/>
  <c r="G145" i="8"/>
  <c r="F145" i="8" s="1"/>
  <c r="G144" i="8"/>
  <c r="G143" i="8"/>
  <c r="G142" i="8"/>
  <c r="G141" i="8"/>
  <c r="G140" i="8"/>
  <c r="G139" i="8"/>
  <c r="G138" i="8"/>
  <c r="G137" i="8"/>
  <c r="G136" i="8"/>
  <c r="G135" i="8"/>
  <c r="F135" i="8" s="1"/>
  <c r="G134" i="8"/>
  <c r="G133" i="8"/>
  <c r="G132" i="8"/>
  <c r="G131" i="8"/>
  <c r="G130" i="8"/>
  <c r="G129" i="8"/>
  <c r="G128" i="8"/>
  <c r="G127" i="8"/>
  <c r="G126" i="8"/>
  <c r="G120" i="8"/>
  <c r="G119" i="8"/>
  <c r="G118" i="8"/>
  <c r="G117" i="8"/>
  <c r="G116" i="8"/>
  <c r="G115" i="8"/>
  <c r="F115" i="8" s="1"/>
  <c r="G114" i="8"/>
  <c r="G113" i="8"/>
  <c r="G112" i="8"/>
  <c r="G111" i="8"/>
  <c r="G110" i="8"/>
  <c r="G109" i="8"/>
  <c r="G108" i="8"/>
  <c r="G107" i="8"/>
  <c r="G106" i="8"/>
  <c r="G105" i="8"/>
  <c r="F105" i="8" s="1"/>
  <c r="G104" i="8"/>
  <c r="G103" i="8"/>
  <c r="G102" i="8"/>
  <c r="G101" i="8"/>
  <c r="G100" i="8"/>
  <c r="G99" i="8"/>
  <c r="G98" i="8"/>
  <c r="G97" i="8"/>
  <c r="G96" i="8"/>
  <c r="G90" i="8"/>
  <c r="G89" i="8"/>
  <c r="G88" i="8"/>
  <c r="G87" i="8"/>
  <c r="G86" i="8"/>
  <c r="G85" i="8"/>
  <c r="F85" i="8" s="1"/>
  <c r="G84" i="8"/>
  <c r="G83" i="8"/>
  <c r="G82" i="8"/>
  <c r="G81" i="8"/>
  <c r="G80" i="8"/>
  <c r="G79" i="8"/>
  <c r="G78" i="8"/>
  <c r="G77" i="8"/>
  <c r="G76" i="8"/>
  <c r="G75" i="8"/>
  <c r="F75" i="8" s="1"/>
  <c r="G74" i="8"/>
  <c r="G73" i="8"/>
  <c r="G72" i="8"/>
  <c r="G71" i="8"/>
  <c r="G70" i="8"/>
  <c r="G69" i="8"/>
  <c r="G68" i="8"/>
  <c r="G67" i="8"/>
  <c r="G66" i="8"/>
  <c r="G11" i="8"/>
  <c r="G12" i="8"/>
  <c r="G13" i="8"/>
  <c r="G14" i="8"/>
  <c r="G15" i="8"/>
  <c r="I15" i="8" s="1"/>
  <c r="G16" i="8"/>
  <c r="G17" i="8"/>
  <c r="G18" i="8"/>
  <c r="G19" i="8"/>
  <c r="G20" i="8"/>
  <c r="G21" i="8"/>
  <c r="G22" i="8"/>
  <c r="G23" i="8"/>
  <c r="G24" i="8"/>
  <c r="G25" i="8"/>
  <c r="I25" i="8" s="1"/>
  <c r="G26" i="8"/>
  <c r="G27" i="8"/>
  <c r="G28" i="8"/>
  <c r="G29" i="8"/>
  <c r="G30" i="8"/>
  <c r="C32" i="8"/>
  <c r="C33" i="8"/>
  <c r="J25" i="8" l="1"/>
  <c r="F25" i="8"/>
  <c r="J15" i="8"/>
  <c r="F15" i="8"/>
  <c r="P30" i="8" l="1"/>
  <c r="P29" i="8"/>
  <c r="P28" i="8"/>
  <c r="P27" i="8"/>
  <c r="P26" i="8"/>
  <c r="P25" i="8"/>
  <c r="P24" i="8"/>
  <c r="P23" i="8"/>
  <c r="P22" i="8"/>
  <c r="P21" i="8"/>
  <c r="P20" i="8"/>
  <c r="P19" i="8"/>
  <c r="P18" i="8"/>
  <c r="P17" i="8"/>
  <c r="P16" i="8"/>
  <c r="P15" i="8"/>
  <c r="P14" i="8"/>
  <c r="P13" i="8"/>
  <c r="P12" i="8"/>
  <c r="P11" i="8"/>
  <c r="P10" i="8"/>
  <c r="P9" i="8"/>
  <c r="P8" i="8"/>
  <c r="P7" i="8"/>
  <c r="P6" i="8"/>
  <c r="G60" i="8" l="1"/>
  <c r="G59" i="8"/>
  <c r="G58" i="8"/>
  <c r="G57" i="8"/>
  <c r="G56" i="8"/>
  <c r="G55" i="8"/>
  <c r="F55" i="8" s="1"/>
  <c r="G54" i="8"/>
  <c r="G53" i="8"/>
  <c r="G52" i="8"/>
  <c r="G51" i="8"/>
  <c r="G50" i="8"/>
  <c r="G49" i="8"/>
  <c r="G48" i="8"/>
  <c r="G47" i="8"/>
  <c r="G46" i="8"/>
  <c r="G45" i="8"/>
  <c r="F45" i="8" s="1"/>
  <c r="G44" i="8"/>
  <c r="G43" i="8"/>
  <c r="G42" i="8"/>
  <c r="G41" i="8"/>
  <c r="G40" i="8"/>
  <c r="G39" i="8"/>
  <c r="G38" i="8"/>
  <c r="G37" i="8"/>
  <c r="G36" i="8"/>
  <c r="G10" i="8" l="1"/>
  <c r="G9" i="8"/>
  <c r="G8" i="8"/>
  <c r="G7" i="8"/>
  <c r="G6" i="8"/>
  <c r="E6" i="8" l="1"/>
  <c r="E37" i="8"/>
  <c r="E41" i="8"/>
  <c r="E38" i="8"/>
  <c r="E42" i="8"/>
  <c r="E516" i="8"/>
  <c r="E58" i="8"/>
  <c r="E276" i="8"/>
  <c r="E348" i="8"/>
  <c r="E353" i="8"/>
  <c r="E357" i="8"/>
  <c r="E366" i="8"/>
  <c r="E370" i="8"/>
  <c r="E374" i="8"/>
  <c r="E378" i="8"/>
  <c r="E382" i="8"/>
  <c r="E44" i="8"/>
  <c r="E60" i="8"/>
  <c r="E336" i="8"/>
  <c r="E47" i="8"/>
  <c r="E55" i="8"/>
  <c r="E127" i="8"/>
  <c r="E247" i="8"/>
  <c r="E456" i="8"/>
  <c r="E576" i="8"/>
  <c r="E696" i="8"/>
  <c r="E816" i="8"/>
  <c r="E936" i="8"/>
  <c r="E1027" i="8"/>
  <c r="E1031" i="8"/>
  <c r="E1035" i="8"/>
  <c r="E1039" i="8"/>
  <c r="E1043" i="8"/>
  <c r="E1047" i="8"/>
  <c r="E998" i="8"/>
  <c r="E1002" i="8"/>
  <c r="E1006" i="8"/>
  <c r="E1010" i="8"/>
  <c r="E56" i="8"/>
  <c r="E216" i="8"/>
  <c r="E347" i="8"/>
  <c r="E352" i="8"/>
  <c r="E356" i="8"/>
  <c r="E360" i="8"/>
  <c r="E369" i="8"/>
  <c r="E373" i="8"/>
  <c r="E377" i="8"/>
  <c r="E381" i="8"/>
  <c r="E48" i="8"/>
  <c r="E97" i="8"/>
  <c r="E344" i="8"/>
  <c r="E45" i="8"/>
  <c r="E53" i="8"/>
  <c r="E126" i="8"/>
  <c r="E246" i="8"/>
  <c r="E426" i="8"/>
  <c r="E546" i="8"/>
  <c r="E666" i="8"/>
  <c r="E786" i="8"/>
  <c r="E906" i="8"/>
  <c r="E1028" i="8"/>
  <c r="E1032" i="8"/>
  <c r="E1036" i="8"/>
  <c r="E1040" i="8"/>
  <c r="E1044" i="8"/>
  <c r="E1048" i="8"/>
  <c r="E997" i="8"/>
  <c r="E1001" i="8"/>
  <c r="E1005" i="8"/>
  <c r="E1009" i="8"/>
  <c r="E1013" i="8"/>
  <c r="E1017" i="8"/>
  <c r="E968" i="8"/>
  <c r="E972" i="8"/>
  <c r="E976" i="8"/>
  <c r="E980" i="8"/>
  <c r="E984" i="8"/>
  <c r="E988" i="8"/>
  <c r="E937" i="8"/>
  <c r="E1012" i="8"/>
  <c r="E1020" i="8"/>
  <c r="E973" i="8"/>
  <c r="E981" i="8"/>
  <c r="E989" i="8"/>
  <c r="E941" i="8"/>
  <c r="E945" i="8"/>
  <c r="E949" i="8"/>
  <c r="E953" i="8"/>
  <c r="E957" i="8"/>
  <c r="E908" i="8"/>
  <c r="E912" i="8"/>
  <c r="E916" i="8"/>
  <c r="E920" i="8"/>
  <c r="E924" i="8"/>
  <c r="E928" i="8"/>
  <c r="E877" i="8"/>
  <c r="E881" i="8"/>
  <c r="E885" i="8"/>
  <c r="E889" i="8"/>
  <c r="E893" i="8"/>
  <c r="E897" i="8"/>
  <c r="E848" i="8"/>
  <c r="E852" i="8"/>
  <c r="E856" i="8"/>
  <c r="E860" i="8"/>
  <c r="E864" i="8"/>
  <c r="E868" i="8"/>
  <c r="E817" i="8"/>
  <c r="E821" i="8"/>
  <c r="E825" i="8"/>
  <c r="E829" i="8"/>
  <c r="E833" i="8"/>
  <c r="E837" i="8"/>
  <c r="E788" i="8"/>
  <c r="E792" i="8"/>
  <c r="E796" i="8"/>
  <c r="E800" i="8"/>
  <c r="E804" i="8"/>
  <c r="E808" i="8"/>
  <c r="E757" i="8"/>
  <c r="E1014" i="8"/>
  <c r="E967" i="8"/>
  <c r="E975" i="8"/>
  <c r="E983" i="8"/>
  <c r="E940" i="8"/>
  <c r="E944" i="8"/>
  <c r="E948" i="8"/>
  <c r="E952" i="8"/>
  <c r="E956" i="8"/>
  <c r="E960" i="8"/>
  <c r="E909" i="8"/>
  <c r="E913" i="8"/>
  <c r="E917" i="8"/>
  <c r="E921" i="8"/>
  <c r="E925" i="8"/>
  <c r="E929" i="8"/>
  <c r="E880" i="8"/>
  <c r="E884" i="8"/>
  <c r="E888" i="8"/>
  <c r="E892" i="8"/>
  <c r="E896" i="8"/>
  <c r="E900" i="8"/>
  <c r="E849" i="8"/>
  <c r="E853" i="8"/>
  <c r="E857" i="8"/>
  <c r="E861" i="8"/>
  <c r="E865" i="8"/>
  <c r="E869" i="8"/>
  <c r="E820" i="8"/>
  <c r="E824" i="8"/>
  <c r="E828" i="8"/>
  <c r="E832" i="8"/>
  <c r="E836" i="8"/>
  <c r="E840" i="8"/>
  <c r="E789" i="8"/>
  <c r="E793" i="8"/>
  <c r="E797" i="8"/>
  <c r="E801" i="8"/>
  <c r="E805" i="8"/>
  <c r="E760" i="8"/>
  <c r="E764" i="8"/>
  <c r="E768" i="8"/>
  <c r="E772" i="8"/>
  <c r="E776" i="8"/>
  <c r="E780" i="8"/>
  <c r="E729" i="8"/>
  <c r="E733" i="8"/>
  <c r="E737" i="8"/>
  <c r="E741" i="8"/>
  <c r="E39" i="8"/>
  <c r="E36" i="8"/>
  <c r="E40" i="8"/>
  <c r="E43" i="8"/>
  <c r="E50" i="8"/>
  <c r="E156" i="8"/>
  <c r="E345" i="8"/>
  <c r="E351" i="8"/>
  <c r="E355" i="8"/>
  <c r="E359" i="8"/>
  <c r="E368" i="8"/>
  <c r="E372" i="8"/>
  <c r="E376" i="8"/>
  <c r="E380" i="8"/>
  <c r="E397" i="8"/>
  <c r="E52" i="8"/>
  <c r="E157" i="8"/>
  <c r="E346" i="8"/>
  <c r="E51" i="8"/>
  <c r="E59" i="8"/>
  <c r="E195" i="8"/>
  <c r="E390" i="8"/>
  <c r="E1026" i="8"/>
  <c r="E636" i="8"/>
  <c r="E756" i="8"/>
  <c r="E876" i="8"/>
  <c r="E996" i="8"/>
  <c r="E1029" i="8"/>
  <c r="E1033" i="8"/>
  <c r="E1037" i="8"/>
  <c r="E1041" i="8"/>
  <c r="E1045" i="8"/>
  <c r="E1049" i="8"/>
  <c r="E1000" i="8"/>
  <c r="E1004" i="8"/>
  <c r="E1008" i="8"/>
  <c r="E46" i="8"/>
  <c r="E96" i="8"/>
  <c r="E310" i="8"/>
  <c r="E350" i="8"/>
  <c r="E354" i="8"/>
  <c r="E358" i="8"/>
  <c r="E367" i="8"/>
  <c r="E371" i="8"/>
  <c r="E375" i="8"/>
  <c r="E379" i="8"/>
  <c r="E396" i="8"/>
  <c r="E54" i="8"/>
  <c r="E277" i="8"/>
  <c r="E349" i="8"/>
  <c r="E49" i="8"/>
  <c r="E57" i="8"/>
  <c r="E186" i="8"/>
  <c r="E306" i="8"/>
  <c r="E486" i="8"/>
  <c r="E606" i="8"/>
  <c r="E726" i="8"/>
  <c r="E846" i="8"/>
  <c r="E966" i="8"/>
  <c r="E1030" i="8"/>
  <c r="E1034" i="8"/>
  <c r="E1038" i="8"/>
  <c r="E1042" i="8"/>
  <c r="E1046" i="8"/>
  <c r="E1050" i="8"/>
  <c r="E999" i="8"/>
  <c r="E1003" i="8"/>
  <c r="E1007" i="8"/>
  <c r="E1011" i="8"/>
  <c r="E1015" i="8"/>
  <c r="E1019" i="8"/>
  <c r="E970" i="8"/>
  <c r="E974" i="8"/>
  <c r="E978" i="8"/>
  <c r="E982" i="8"/>
  <c r="E986" i="8"/>
  <c r="E990" i="8"/>
  <c r="E939" i="8"/>
  <c r="E1016" i="8"/>
  <c r="E969" i="8"/>
  <c r="E977" i="8"/>
  <c r="E985" i="8"/>
  <c r="E938" i="8"/>
  <c r="E943" i="8"/>
  <c r="E947" i="8"/>
  <c r="E951" i="8"/>
  <c r="E955" i="8"/>
  <c r="E959" i="8"/>
  <c r="E910" i="8"/>
  <c r="E914" i="8"/>
  <c r="E918" i="8"/>
  <c r="E922" i="8"/>
  <c r="E926" i="8"/>
  <c r="E930" i="8"/>
  <c r="E879" i="8"/>
  <c r="E883" i="8"/>
  <c r="E887" i="8"/>
  <c r="E891" i="8"/>
  <c r="E895" i="8"/>
  <c r="E899" i="8"/>
  <c r="E850" i="8"/>
  <c r="E854" i="8"/>
  <c r="E858" i="8"/>
  <c r="E862" i="8"/>
  <c r="E866" i="8"/>
  <c r="E870" i="8"/>
  <c r="E819" i="8"/>
  <c r="E823" i="8"/>
  <c r="E827" i="8"/>
  <c r="E831" i="8"/>
  <c r="E835" i="8"/>
  <c r="E839" i="8"/>
  <c r="E790" i="8"/>
  <c r="E794" i="8"/>
  <c r="E798" i="8"/>
  <c r="E802" i="8"/>
  <c r="E806" i="8"/>
  <c r="E810" i="8"/>
  <c r="E759" i="8"/>
  <c r="E1018" i="8"/>
  <c r="E971" i="8"/>
  <c r="E979" i="8"/>
  <c r="E987" i="8"/>
  <c r="E942" i="8"/>
  <c r="E946" i="8"/>
  <c r="E950" i="8"/>
  <c r="E954" i="8"/>
  <c r="E958" i="8"/>
  <c r="E907" i="8"/>
  <c r="E911" i="8"/>
  <c r="E915" i="8"/>
  <c r="E919" i="8"/>
  <c r="E923" i="8"/>
  <c r="E927" i="8"/>
  <c r="E878" i="8"/>
  <c r="E882" i="8"/>
  <c r="E886" i="8"/>
  <c r="E890" i="8"/>
  <c r="E894" i="8"/>
  <c r="E898" i="8"/>
  <c r="E847" i="8"/>
  <c r="E851" i="8"/>
  <c r="E855" i="8"/>
  <c r="E859" i="8"/>
  <c r="E863" i="8"/>
  <c r="E867" i="8"/>
  <c r="E818" i="8"/>
  <c r="E822" i="8"/>
  <c r="E826" i="8"/>
  <c r="E830" i="8"/>
  <c r="E834" i="8"/>
  <c r="E838" i="8"/>
  <c r="E787" i="8"/>
  <c r="E791" i="8"/>
  <c r="E795" i="8"/>
  <c r="E799" i="8"/>
  <c r="E803" i="8"/>
  <c r="E807" i="8"/>
  <c r="E762" i="8"/>
  <c r="E766" i="8"/>
  <c r="E770" i="8"/>
  <c r="E774" i="8"/>
  <c r="E778" i="8"/>
  <c r="E727" i="8"/>
  <c r="E731" i="8"/>
  <c r="E735" i="8"/>
  <c r="E739" i="8"/>
  <c r="E743" i="8"/>
  <c r="E747" i="8"/>
  <c r="E698" i="8"/>
  <c r="E745" i="8"/>
  <c r="E700" i="8"/>
  <c r="E704" i="8"/>
  <c r="E708" i="8"/>
  <c r="E712" i="8"/>
  <c r="E716" i="8"/>
  <c r="E720" i="8"/>
  <c r="E669" i="8"/>
  <c r="E673" i="8"/>
  <c r="E677" i="8"/>
  <c r="E681" i="8"/>
  <c r="E685" i="8"/>
  <c r="E689" i="8"/>
  <c r="E640" i="8"/>
  <c r="E644" i="8"/>
  <c r="E648" i="8"/>
  <c r="E652" i="8"/>
  <c r="E656" i="8"/>
  <c r="E660" i="8"/>
  <c r="E609" i="8"/>
  <c r="E613" i="8"/>
  <c r="E617" i="8"/>
  <c r="E621" i="8"/>
  <c r="E625" i="8"/>
  <c r="E629" i="8"/>
  <c r="E580" i="8"/>
  <c r="E584" i="8"/>
  <c r="E588" i="8"/>
  <c r="E592" i="8"/>
  <c r="E596" i="8"/>
  <c r="E600" i="8"/>
  <c r="E549" i="8"/>
  <c r="E553" i="8"/>
  <c r="E557" i="8"/>
  <c r="E561" i="8"/>
  <c r="E565" i="8"/>
  <c r="E569" i="8"/>
  <c r="E520" i="8"/>
  <c r="E524" i="8"/>
  <c r="E528" i="8"/>
  <c r="E532" i="8"/>
  <c r="E536" i="8"/>
  <c r="E540" i="8"/>
  <c r="E489" i="8"/>
  <c r="E493" i="8"/>
  <c r="E497" i="8"/>
  <c r="E501" i="8"/>
  <c r="E505" i="8"/>
  <c r="E509" i="8"/>
  <c r="E460" i="8"/>
  <c r="E464" i="8"/>
  <c r="E468" i="8"/>
  <c r="E472" i="8"/>
  <c r="E476" i="8"/>
  <c r="E480" i="8"/>
  <c r="E429" i="8"/>
  <c r="E433" i="8"/>
  <c r="E437" i="8"/>
  <c r="E441" i="8"/>
  <c r="E445" i="8"/>
  <c r="E449" i="8"/>
  <c r="E401" i="8"/>
  <c r="E809" i="8"/>
  <c r="E761" i="8"/>
  <c r="E765" i="8"/>
  <c r="E769" i="8"/>
  <c r="E773" i="8"/>
  <c r="E777" i="8"/>
  <c r="E728" i="8"/>
  <c r="E732" i="8"/>
  <c r="E736" i="8"/>
  <c r="E740" i="8"/>
  <c r="E744" i="8"/>
  <c r="E748" i="8"/>
  <c r="E697" i="8"/>
  <c r="E701" i="8"/>
  <c r="E705" i="8"/>
  <c r="E709" i="8"/>
  <c r="E713" i="8"/>
  <c r="E717" i="8"/>
  <c r="E668" i="8"/>
  <c r="E672" i="8"/>
  <c r="E676" i="8"/>
  <c r="E680" i="8"/>
  <c r="E684" i="8"/>
  <c r="E688" i="8"/>
  <c r="E637" i="8"/>
  <c r="E641" i="8"/>
  <c r="E645" i="8"/>
  <c r="E649" i="8"/>
  <c r="E653" i="8"/>
  <c r="E657" i="8"/>
  <c r="E608" i="8"/>
  <c r="E612" i="8"/>
  <c r="E616" i="8"/>
  <c r="E620" i="8"/>
  <c r="E624" i="8"/>
  <c r="E628" i="8"/>
  <c r="E577" i="8"/>
  <c r="E581" i="8"/>
  <c r="E585" i="8"/>
  <c r="E589" i="8"/>
  <c r="E593" i="8"/>
  <c r="E597" i="8"/>
  <c r="E548" i="8"/>
  <c r="E552" i="8"/>
  <c r="E556" i="8"/>
  <c r="E560" i="8"/>
  <c r="E564" i="8"/>
  <c r="E568" i="8"/>
  <c r="E517" i="8"/>
  <c r="E521" i="8"/>
  <c r="E525" i="8"/>
  <c r="E529" i="8"/>
  <c r="E533" i="8"/>
  <c r="E537" i="8"/>
  <c r="E488" i="8"/>
  <c r="E492" i="8"/>
  <c r="E496" i="8"/>
  <c r="E500" i="8"/>
  <c r="E504" i="8"/>
  <c r="E508" i="8"/>
  <c r="E457" i="8"/>
  <c r="E461" i="8"/>
  <c r="E465" i="8"/>
  <c r="E469" i="8"/>
  <c r="E473" i="8"/>
  <c r="E477" i="8"/>
  <c r="E428" i="8"/>
  <c r="E432" i="8"/>
  <c r="E436" i="8"/>
  <c r="E440" i="8"/>
  <c r="E444" i="8"/>
  <c r="E448" i="8"/>
  <c r="E399" i="8"/>
  <c r="E406" i="8"/>
  <c r="E410" i="8"/>
  <c r="E414" i="8"/>
  <c r="E418" i="8"/>
  <c r="E402" i="8"/>
  <c r="E340" i="8"/>
  <c r="E407" i="8"/>
  <c r="E415" i="8"/>
  <c r="E404" i="8"/>
  <c r="E343" i="8"/>
  <c r="E386" i="8"/>
  <c r="E307" i="8"/>
  <c r="E315" i="8"/>
  <c r="E322" i="8"/>
  <c r="E326" i="8"/>
  <c r="E330" i="8"/>
  <c r="E316" i="8"/>
  <c r="E282" i="8"/>
  <c r="E290" i="8"/>
  <c r="E294" i="8"/>
  <c r="E298" i="8"/>
  <c r="E279" i="8"/>
  <c r="E286" i="8"/>
  <c r="E251" i="8"/>
  <c r="E261" i="8"/>
  <c r="E265" i="8"/>
  <c r="E269" i="8"/>
  <c r="E253" i="8"/>
  <c r="E259" i="8"/>
  <c r="E219" i="8"/>
  <c r="E223" i="8"/>
  <c r="E227" i="8"/>
  <c r="E231" i="8"/>
  <c r="E235" i="8"/>
  <c r="E239" i="8"/>
  <c r="E749" i="8"/>
  <c r="E702" i="8"/>
  <c r="E706" i="8"/>
  <c r="E710" i="8"/>
  <c r="E714" i="8"/>
  <c r="E718" i="8"/>
  <c r="E667" i="8"/>
  <c r="E671" i="8"/>
  <c r="E675" i="8"/>
  <c r="E679" i="8"/>
  <c r="E683" i="8"/>
  <c r="E687" i="8"/>
  <c r="E638" i="8"/>
  <c r="E642" i="8"/>
  <c r="E646" i="8"/>
  <c r="E650" i="8"/>
  <c r="E654" i="8"/>
  <c r="E658" i="8"/>
  <c r="E607" i="8"/>
  <c r="E611" i="8"/>
  <c r="E615" i="8"/>
  <c r="E619" i="8"/>
  <c r="E623" i="8"/>
  <c r="E627" i="8"/>
  <c r="E578" i="8"/>
  <c r="E582" i="8"/>
  <c r="E586" i="8"/>
  <c r="E590" i="8"/>
  <c r="E594" i="8"/>
  <c r="E598" i="8"/>
  <c r="E547" i="8"/>
  <c r="E551" i="8"/>
  <c r="E555" i="8"/>
  <c r="E559" i="8"/>
  <c r="E563" i="8"/>
  <c r="E567" i="8"/>
  <c r="E518" i="8"/>
  <c r="E522" i="8"/>
  <c r="E526" i="8"/>
  <c r="E530" i="8"/>
  <c r="E534" i="8"/>
  <c r="E538" i="8"/>
  <c r="E487" i="8"/>
  <c r="E491" i="8"/>
  <c r="E495" i="8"/>
  <c r="E499" i="8"/>
  <c r="E503" i="8"/>
  <c r="E507" i="8"/>
  <c r="E458" i="8"/>
  <c r="E462" i="8"/>
  <c r="E466" i="8"/>
  <c r="E470" i="8"/>
  <c r="E474" i="8"/>
  <c r="E478" i="8"/>
  <c r="E427" i="8"/>
  <c r="E431" i="8"/>
  <c r="E435" i="8"/>
  <c r="E439" i="8"/>
  <c r="E443" i="8"/>
  <c r="E447" i="8"/>
  <c r="E398" i="8"/>
  <c r="E405" i="8"/>
  <c r="E758" i="8"/>
  <c r="E763" i="8"/>
  <c r="E767" i="8"/>
  <c r="E771" i="8"/>
  <c r="E775" i="8"/>
  <c r="E779" i="8"/>
  <c r="E730" i="8"/>
  <c r="E734" i="8"/>
  <c r="E738" i="8"/>
  <c r="E742" i="8"/>
  <c r="E746" i="8"/>
  <c r="E750" i="8"/>
  <c r="E699" i="8"/>
  <c r="E703" i="8"/>
  <c r="E707" i="8"/>
  <c r="E711" i="8"/>
  <c r="E715" i="8"/>
  <c r="E719" i="8"/>
  <c r="E670" i="8"/>
  <c r="E674" i="8"/>
  <c r="E678" i="8"/>
  <c r="E682" i="8"/>
  <c r="E686" i="8"/>
  <c r="E690" i="8"/>
  <c r="E639" i="8"/>
  <c r="E643" i="8"/>
  <c r="E647" i="8"/>
  <c r="E651" i="8"/>
  <c r="E655" i="8"/>
  <c r="E659" i="8"/>
  <c r="E610" i="8"/>
  <c r="E614" i="8"/>
  <c r="E618" i="8"/>
  <c r="E622" i="8"/>
  <c r="E626" i="8"/>
  <c r="E630" i="8"/>
  <c r="E579" i="8"/>
  <c r="E583" i="8"/>
  <c r="E587" i="8"/>
  <c r="E591" i="8"/>
  <c r="E595" i="8"/>
  <c r="E599" i="8"/>
  <c r="E550" i="8"/>
  <c r="E554" i="8"/>
  <c r="E558" i="8"/>
  <c r="E562" i="8"/>
  <c r="E566" i="8"/>
  <c r="E570" i="8"/>
  <c r="E519" i="8"/>
  <c r="E523" i="8"/>
  <c r="E527" i="8"/>
  <c r="E531" i="8"/>
  <c r="E535" i="8"/>
  <c r="E539" i="8"/>
  <c r="E490" i="8"/>
  <c r="E494" i="8"/>
  <c r="E498" i="8"/>
  <c r="E502" i="8"/>
  <c r="E506" i="8"/>
  <c r="E510" i="8"/>
  <c r="E459" i="8"/>
  <c r="E463" i="8"/>
  <c r="E467" i="8"/>
  <c r="E471" i="8"/>
  <c r="E475" i="8"/>
  <c r="E479" i="8"/>
  <c r="E430" i="8"/>
  <c r="E434" i="8"/>
  <c r="E438" i="8"/>
  <c r="E442" i="8"/>
  <c r="E446" i="8"/>
  <c r="E450" i="8"/>
  <c r="E403" i="8"/>
  <c r="E408" i="8"/>
  <c r="E412" i="8"/>
  <c r="E416" i="8"/>
  <c r="E420" i="8"/>
  <c r="E338" i="8"/>
  <c r="E342" i="8"/>
  <c r="E411" i="8"/>
  <c r="E419" i="8"/>
  <c r="E339" i="8"/>
  <c r="E384" i="8"/>
  <c r="E388" i="8"/>
  <c r="E309" i="8"/>
  <c r="E320" i="8"/>
  <c r="E324" i="8"/>
  <c r="E328" i="8"/>
  <c r="E313" i="8"/>
  <c r="E319" i="8"/>
  <c r="E287" i="8"/>
  <c r="E292" i="8"/>
  <c r="E296" i="8"/>
  <c r="E300" i="8"/>
  <c r="E283" i="8"/>
  <c r="E248" i="8"/>
  <c r="E257" i="8"/>
  <c r="E263" i="8"/>
  <c r="E267" i="8"/>
  <c r="E250" i="8"/>
  <c r="E256" i="8"/>
  <c r="E217" i="8"/>
  <c r="E221" i="8"/>
  <c r="E225" i="8"/>
  <c r="E229" i="8"/>
  <c r="E233" i="8"/>
  <c r="E237" i="8"/>
  <c r="E8" i="8"/>
  <c r="E68" i="8"/>
  <c r="E7" i="8"/>
  <c r="E9" i="8"/>
  <c r="E90" i="8"/>
  <c r="E86" i="8"/>
  <c r="E82" i="8"/>
  <c r="E78" i="8"/>
  <c r="E74" i="8"/>
  <c r="E70" i="8"/>
  <c r="E102" i="8"/>
  <c r="E118" i="8"/>
  <c r="E114" i="8"/>
  <c r="E110" i="8"/>
  <c r="E106" i="8"/>
  <c r="E99" i="8"/>
  <c r="E132" i="8"/>
  <c r="E148" i="8"/>
  <c r="E144" i="8"/>
  <c r="E140" i="8"/>
  <c r="E135" i="8"/>
  <c r="E128" i="8"/>
  <c r="E160" i="8"/>
  <c r="E177" i="8"/>
  <c r="E173" i="8"/>
  <c r="E169" i="8"/>
  <c r="E163" i="8"/>
  <c r="E198" i="8"/>
  <c r="E208" i="8"/>
  <c r="E204" i="8"/>
  <c r="E200" i="8"/>
  <c r="E193" i="8"/>
  <c r="E189" i="8"/>
  <c r="E240" i="8"/>
  <c r="E236" i="8"/>
  <c r="E232" i="8"/>
  <c r="E228" i="8"/>
  <c r="E224" i="8"/>
  <c r="E220" i="8"/>
  <c r="E258" i="8"/>
  <c r="E252" i="8"/>
  <c r="E268" i="8"/>
  <c r="E264" i="8"/>
  <c r="E260" i="8"/>
  <c r="E249" i="8"/>
  <c r="E284" i="8"/>
  <c r="E278" i="8"/>
  <c r="E297" i="8"/>
  <c r="E293" i="8"/>
  <c r="E289" i="8"/>
  <c r="E280" i="8"/>
  <c r="E314" i="8"/>
  <c r="E329" i="8"/>
  <c r="E325" i="8"/>
  <c r="E321" i="8"/>
  <c r="E311" i="8"/>
  <c r="E389" i="8"/>
  <c r="E385" i="8"/>
  <c r="E341" i="8"/>
  <c r="E400" i="8"/>
  <c r="E413" i="8"/>
  <c r="E66" i="8"/>
  <c r="E87" i="8"/>
  <c r="E83" i="8"/>
  <c r="E79" i="8"/>
  <c r="E75" i="8"/>
  <c r="E71" i="8"/>
  <c r="E105" i="8"/>
  <c r="E119" i="8"/>
  <c r="E115" i="8"/>
  <c r="E111" i="8"/>
  <c r="E107" i="8"/>
  <c r="E101" i="8"/>
  <c r="E134" i="8"/>
  <c r="E149" i="8"/>
  <c r="E145" i="8"/>
  <c r="E141" i="8"/>
  <c r="E137" i="8"/>
  <c r="E129" i="8"/>
  <c r="E162" i="8"/>
  <c r="E178" i="8"/>
  <c r="E174" i="8"/>
  <c r="E170" i="8"/>
  <c r="E164" i="8"/>
  <c r="E158" i="8"/>
  <c r="E209" i="8"/>
  <c r="E205" i="8"/>
  <c r="E201" i="8"/>
  <c r="E194" i="8"/>
  <c r="E190" i="8"/>
  <c r="E88" i="8"/>
  <c r="E84" i="8"/>
  <c r="E80" i="8"/>
  <c r="E76" i="8"/>
  <c r="E72" i="8"/>
  <c r="E67" i="8"/>
  <c r="E120" i="8"/>
  <c r="E116" i="8"/>
  <c r="E112" i="8"/>
  <c r="E108" i="8"/>
  <c r="E103" i="8"/>
  <c r="E136" i="8"/>
  <c r="E150" i="8"/>
  <c r="E146" i="8"/>
  <c r="E142" i="8"/>
  <c r="E138" i="8"/>
  <c r="E131" i="8"/>
  <c r="E165" i="8"/>
  <c r="E179" i="8"/>
  <c r="E175" i="8"/>
  <c r="E171" i="8"/>
  <c r="E166" i="8"/>
  <c r="E159" i="8"/>
  <c r="E210" i="8"/>
  <c r="E206" i="8"/>
  <c r="E202" i="8"/>
  <c r="E196" i="8"/>
  <c r="E191" i="8"/>
  <c r="E187" i="8"/>
  <c r="E238" i="8"/>
  <c r="E234" i="8"/>
  <c r="E230" i="8"/>
  <c r="E226" i="8"/>
  <c r="E222" i="8"/>
  <c r="E218" i="8"/>
  <c r="E254" i="8"/>
  <c r="E270" i="8"/>
  <c r="E266" i="8"/>
  <c r="E262" i="8"/>
  <c r="E255" i="8"/>
  <c r="E288" i="8"/>
  <c r="E281" i="8"/>
  <c r="E299" i="8"/>
  <c r="E295" i="8"/>
  <c r="E291" i="8"/>
  <c r="E285" i="8"/>
  <c r="E318" i="8"/>
  <c r="E312" i="8"/>
  <c r="E327" i="8"/>
  <c r="E323" i="8"/>
  <c r="E317" i="8"/>
  <c r="E308" i="8"/>
  <c r="E387" i="8"/>
  <c r="E383" i="8"/>
  <c r="E337" i="8"/>
  <c r="E417" i="8"/>
  <c r="E409" i="8"/>
  <c r="E89" i="8"/>
  <c r="E85" i="8"/>
  <c r="E81" i="8"/>
  <c r="E77" i="8"/>
  <c r="E73" i="8"/>
  <c r="E69" i="8"/>
  <c r="E100" i="8"/>
  <c r="E117" i="8"/>
  <c r="E113" i="8"/>
  <c r="E109" i="8"/>
  <c r="E104" i="8"/>
  <c r="E98" i="8"/>
  <c r="E130" i="8"/>
  <c r="E147" i="8"/>
  <c r="E143" i="8"/>
  <c r="E139" i="8"/>
  <c r="E133" i="8"/>
  <c r="E167" i="8"/>
  <c r="E180" i="8"/>
  <c r="E176" i="8"/>
  <c r="E172" i="8"/>
  <c r="E168" i="8"/>
  <c r="E161" i="8"/>
  <c r="E197" i="8"/>
  <c r="E207" i="8"/>
  <c r="E203" i="8"/>
  <c r="E199" i="8"/>
  <c r="E192" i="8"/>
  <c r="E188" i="8"/>
  <c r="E11" i="8"/>
  <c r="E13" i="8"/>
  <c r="E15" i="8"/>
  <c r="E17" i="8"/>
  <c r="E19" i="8"/>
  <c r="E21" i="8"/>
  <c r="E23" i="8"/>
  <c r="E27" i="8"/>
  <c r="E10" i="8"/>
  <c r="E12" i="8"/>
  <c r="E14" i="8"/>
  <c r="E16" i="8"/>
  <c r="E18" i="8"/>
  <c r="E20" i="8"/>
  <c r="E22" i="8"/>
  <c r="E24" i="8"/>
  <c r="E26" i="8"/>
  <c r="E28" i="8"/>
  <c r="E30" i="8"/>
  <c r="E25" i="8"/>
  <c r="E29" i="8"/>
  <c r="N1050" i="8" l="1"/>
  <c r="S1050" i="8" s="1"/>
  <c r="N1049" i="8"/>
  <c r="S1049" i="8" s="1"/>
  <c r="N1048" i="8"/>
  <c r="N1047" i="8"/>
  <c r="N1046" i="8"/>
  <c r="S1045" i="8"/>
  <c r="R1045" i="8"/>
  <c r="O1045" i="8"/>
  <c r="N1045" i="8"/>
  <c r="N1044" i="8"/>
  <c r="N1043" i="8"/>
  <c r="N1042" i="8"/>
  <c r="N1041" i="8"/>
  <c r="S1040" i="8"/>
  <c r="R1040" i="8"/>
  <c r="O1040" i="8"/>
  <c r="N1040" i="8"/>
  <c r="N1039" i="8"/>
  <c r="N1038" i="8"/>
  <c r="N1037" i="8"/>
  <c r="N1036" i="8"/>
  <c r="S1035" i="8"/>
  <c r="R1035" i="8"/>
  <c r="O1035" i="8"/>
  <c r="N1035" i="8"/>
  <c r="N1034" i="8"/>
  <c r="N1033" i="8"/>
  <c r="N1032" i="8"/>
  <c r="N1031" i="8"/>
  <c r="S1030" i="8"/>
  <c r="R1030" i="8"/>
  <c r="O1030" i="8"/>
  <c r="N1030" i="8"/>
  <c r="N1029" i="8"/>
  <c r="N1028" i="8"/>
  <c r="N1027" i="8"/>
  <c r="N1026" i="8"/>
  <c r="N1020" i="8"/>
  <c r="S1020" i="8" s="1"/>
  <c r="N1019" i="8"/>
  <c r="S1019" i="8" s="1"/>
  <c r="N1018" i="8"/>
  <c r="N1017" i="8"/>
  <c r="N1016" i="8"/>
  <c r="S1015" i="8"/>
  <c r="R1015" i="8"/>
  <c r="O1015" i="8"/>
  <c r="N1015" i="8"/>
  <c r="N1014" i="8"/>
  <c r="N1013" i="8"/>
  <c r="N1012" i="8"/>
  <c r="N1011" i="8"/>
  <c r="S1010" i="8"/>
  <c r="R1010" i="8"/>
  <c r="O1010" i="8"/>
  <c r="N1010" i="8"/>
  <c r="N1009" i="8"/>
  <c r="N1008" i="8"/>
  <c r="N1007" i="8"/>
  <c r="N1006" i="8"/>
  <c r="S1005" i="8"/>
  <c r="R1005" i="8"/>
  <c r="O1005" i="8"/>
  <c r="N1005" i="8"/>
  <c r="N1004" i="8"/>
  <c r="N1003" i="8"/>
  <c r="N1002" i="8"/>
  <c r="N1001" i="8"/>
  <c r="S1000" i="8"/>
  <c r="R1000" i="8"/>
  <c r="O1000" i="8"/>
  <c r="N1000" i="8"/>
  <c r="N999" i="8"/>
  <c r="N998" i="8"/>
  <c r="N997" i="8"/>
  <c r="N996" i="8"/>
  <c r="N990" i="8"/>
  <c r="S990" i="8" s="1"/>
  <c r="N989" i="8"/>
  <c r="R989" i="8" s="1"/>
  <c r="N988" i="8"/>
  <c r="N987" i="8"/>
  <c r="N986" i="8"/>
  <c r="S985" i="8"/>
  <c r="R985" i="8"/>
  <c r="O985" i="8"/>
  <c r="N985" i="8"/>
  <c r="N984" i="8"/>
  <c r="N983" i="8"/>
  <c r="N982" i="8"/>
  <c r="N981" i="8"/>
  <c r="S980" i="8"/>
  <c r="R980" i="8"/>
  <c r="O980" i="8"/>
  <c r="N980" i="8"/>
  <c r="N979" i="8"/>
  <c r="N978" i="8"/>
  <c r="N977" i="8"/>
  <c r="N976" i="8"/>
  <c r="S975" i="8"/>
  <c r="R975" i="8"/>
  <c r="O975" i="8"/>
  <c r="N975" i="8"/>
  <c r="N974" i="8"/>
  <c r="N973" i="8"/>
  <c r="N972" i="8"/>
  <c r="N971" i="8"/>
  <c r="S970" i="8"/>
  <c r="R970" i="8"/>
  <c r="O970" i="8"/>
  <c r="N970" i="8"/>
  <c r="N969" i="8"/>
  <c r="N968" i="8"/>
  <c r="N967" i="8"/>
  <c r="N966" i="8"/>
  <c r="N960" i="8"/>
  <c r="S960" i="8" s="1"/>
  <c r="N959" i="8"/>
  <c r="S959" i="8" s="1"/>
  <c r="N958" i="8"/>
  <c r="N957" i="8"/>
  <c r="N956" i="8"/>
  <c r="S955" i="8"/>
  <c r="R955" i="8"/>
  <c r="O955" i="8"/>
  <c r="N955" i="8"/>
  <c r="N954" i="8"/>
  <c r="N953" i="8"/>
  <c r="N952" i="8"/>
  <c r="N951" i="8"/>
  <c r="S950" i="8"/>
  <c r="R950" i="8"/>
  <c r="O950" i="8"/>
  <c r="N950" i="8"/>
  <c r="N949" i="8"/>
  <c r="N948" i="8"/>
  <c r="N947" i="8"/>
  <c r="N946" i="8"/>
  <c r="S945" i="8"/>
  <c r="R945" i="8"/>
  <c r="O945" i="8"/>
  <c r="N945" i="8"/>
  <c r="N944" i="8"/>
  <c r="N943" i="8"/>
  <c r="N942" i="8"/>
  <c r="N941" i="8"/>
  <c r="S940" i="8"/>
  <c r="R940" i="8"/>
  <c r="O940" i="8"/>
  <c r="N940" i="8"/>
  <c r="N939" i="8"/>
  <c r="N938" i="8"/>
  <c r="N937" i="8"/>
  <c r="N936" i="8"/>
  <c r="N930" i="8"/>
  <c r="S930" i="8" s="1"/>
  <c r="N929" i="8"/>
  <c r="S929" i="8" s="1"/>
  <c r="N928" i="8"/>
  <c r="N927" i="8"/>
  <c r="N926" i="8"/>
  <c r="S925" i="8"/>
  <c r="R925" i="8"/>
  <c r="O925" i="8"/>
  <c r="N925" i="8"/>
  <c r="N924" i="8"/>
  <c r="N923" i="8"/>
  <c r="N922" i="8"/>
  <c r="N921" i="8"/>
  <c r="S920" i="8"/>
  <c r="R920" i="8"/>
  <c r="O920" i="8"/>
  <c r="N920" i="8"/>
  <c r="N919" i="8"/>
  <c r="N918" i="8"/>
  <c r="N917" i="8"/>
  <c r="N916" i="8"/>
  <c r="S915" i="8"/>
  <c r="R915" i="8"/>
  <c r="O915" i="8"/>
  <c r="N915" i="8"/>
  <c r="N914" i="8"/>
  <c r="N913" i="8"/>
  <c r="N912" i="8"/>
  <c r="N911" i="8"/>
  <c r="S910" i="8"/>
  <c r="R910" i="8"/>
  <c r="O910" i="8"/>
  <c r="N910" i="8"/>
  <c r="N909" i="8"/>
  <c r="N908" i="8"/>
  <c r="N907" i="8"/>
  <c r="N906" i="8"/>
  <c r="N900" i="8"/>
  <c r="S900" i="8" s="1"/>
  <c r="N899" i="8"/>
  <c r="S899" i="8" s="1"/>
  <c r="N898" i="8"/>
  <c r="N897" i="8"/>
  <c r="N896" i="8"/>
  <c r="S895" i="8"/>
  <c r="R895" i="8"/>
  <c r="O895" i="8"/>
  <c r="N895" i="8"/>
  <c r="N894" i="8"/>
  <c r="N893" i="8"/>
  <c r="N892" i="8"/>
  <c r="N891" i="8"/>
  <c r="S890" i="8"/>
  <c r="R890" i="8"/>
  <c r="O890" i="8"/>
  <c r="N890" i="8"/>
  <c r="N889" i="8"/>
  <c r="N888" i="8"/>
  <c r="N887" i="8"/>
  <c r="N886" i="8"/>
  <c r="S885" i="8"/>
  <c r="R885" i="8"/>
  <c r="O885" i="8"/>
  <c r="N885" i="8"/>
  <c r="N884" i="8"/>
  <c r="N883" i="8"/>
  <c r="N882" i="8"/>
  <c r="N881" i="8"/>
  <c r="S880" i="8"/>
  <c r="R880" i="8"/>
  <c r="O880" i="8"/>
  <c r="N880" i="8"/>
  <c r="N879" i="8"/>
  <c r="N878" i="8"/>
  <c r="N877" i="8"/>
  <c r="N876" i="8"/>
  <c r="N870" i="8"/>
  <c r="S870" i="8" s="1"/>
  <c r="N869" i="8"/>
  <c r="S869" i="8" s="1"/>
  <c r="N868" i="8"/>
  <c r="N867" i="8"/>
  <c r="N866" i="8"/>
  <c r="S865" i="8"/>
  <c r="R865" i="8"/>
  <c r="O865" i="8"/>
  <c r="N865" i="8"/>
  <c r="N864" i="8"/>
  <c r="N863" i="8"/>
  <c r="N862" i="8"/>
  <c r="N861" i="8"/>
  <c r="S860" i="8"/>
  <c r="R860" i="8"/>
  <c r="O860" i="8"/>
  <c r="N860" i="8"/>
  <c r="N859" i="8"/>
  <c r="N858" i="8"/>
  <c r="N857" i="8"/>
  <c r="N856" i="8"/>
  <c r="S855" i="8"/>
  <c r="R855" i="8"/>
  <c r="O855" i="8"/>
  <c r="N855" i="8"/>
  <c r="N854" i="8"/>
  <c r="N853" i="8"/>
  <c r="N852" i="8"/>
  <c r="N851" i="8"/>
  <c r="S850" i="8"/>
  <c r="R850" i="8"/>
  <c r="O850" i="8"/>
  <c r="N850" i="8"/>
  <c r="N849" i="8"/>
  <c r="N848" i="8"/>
  <c r="N847" i="8"/>
  <c r="N846" i="8"/>
  <c r="N840" i="8"/>
  <c r="S840" i="8" s="1"/>
  <c r="N839" i="8"/>
  <c r="S839" i="8" s="1"/>
  <c r="N838" i="8"/>
  <c r="N837" i="8"/>
  <c r="N836" i="8"/>
  <c r="S835" i="8"/>
  <c r="R835" i="8"/>
  <c r="O835" i="8"/>
  <c r="N835" i="8"/>
  <c r="N834" i="8"/>
  <c r="N833" i="8"/>
  <c r="N832" i="8"/>
  <c r="N831" i="8"/>
  <c r="S830" i="8"/>
  <c r="R830" i="8"/>
  <c r="O830" i="8"/>
  <c r="N830" i="8"/>
  <c r="N829" i="8"/>
  <c r="N828" i="8"/>
  <c r="N827" i="8"/>
  <c r="N826" i="8"/>
  <c r="S825" i="8"/>
  <c r="R825" i="8"/>
  <c r="O825" i="8"/>
  <c r="N825" i="8"/>
  <c r="N824" i="8"/>
  <c r="N823" i="8"/>
  <c r="N822" i="8"/>
  <c r="N821" i="8"/>
  <c r="S820" i="8"/>
  <c r="R820" i="8"/>
  <c r="O820" i="8"/>
  <c r="N820" i="8"/>
  <c r="N819" i="8"/>
  <c r="N818" i="8"/>
  <c r="N817" i="8"/>
  <c r="N816" i="8"/>
  <c r="N810" i="8"/>
  <c r="S810" i="8" s="1"/>
  <c r="N809" i="8"/>
  <c r="R809" i="8" s="1"/>
  <c r="N808" i="8"/>
  <c r="N807" i="8"/>
  <c r="N806" i="8"/>
  <c r="S805" i="8"/>
  <c r="R805" i="8"/>
  <c r="O805" i="8"/>
  <c r="N805" i="8"/>
  <c r="N804" i="8"/>
  <c r="N803" i="8"/>
  <c r="N802" i="8"/>
  <c r="N801" i="8"/>
  <c r="S800" i="8"/>
  <c r="R800" i="8"/>
  <c r="O800" i="8"/>
  <c r="N800" i="8"/>
  <c r="N799" i="8"/>
  <c r="N798" i="8"/>
  <c r="N797" i="8"/>
  <c r="N796" i="8"/>
  <c r="S795" i="8"/>
  <c r="R795" i="8"/>
  <c r="O795" i="8"/>
  <c r="N795" i="8"/>
  <c r="N794" i="8"/>
  <c r="N793" i="8"/>
  <c r="N792" i="8"/>
  <c r="N791" i="8"/>
  <c r="S790" i="8"/>
  <c r="R790" i="8"/>
  <c r="O790" i="8"/>
  <c r="N790" i="8"/>
  <c r="N789" i="8"/>
  <c r="N788" i="8"/>
  <c r="N787" i="8"/>
  <c r="N786" i="8"/>
  <c r="N780" i="8"/>
  <c r="S780" i="8" s="1"/>
  <c r="N779" i="8"/>
  <c r="S779" i="8" s="1"/>
  <c r="N778" i="8"/>
  <c r="N777" i="8"/>
  <c r="N776" i="8"/>
  <c r="S775" i="8"/>
  <c r="R775" i="8"/>
  <c r="O775" i="8"/>
  <c r="N775" i="8"/>
  <c r="N774" i="8"/>
  <c r="N773" i="8"/>
  <c r="N772" i="8"/>
  <c r="N771" i="8"/>
  <c r="S770" i="8"/>
  <c r="R770" i="8"/>
  <c r="O770" i="8"/>
  <c r="N770" i="8"/>
  <c r="N769" i="8"/>
  <c r="N768" i="8"/>
  <c r="N767" i="8"/>
  <c r="N766" i="8"/>
  <c r="S765" i="8"/>
  <c r="R765" i="8"/>
  <c r="O765" i="8"/>
  <c r="N765" i="8"/>
  <c r="N764" i="8"/>
  <c r="N763" i="8"/>
  <c r="N762" i="8"/>
  <c r="N761" i="8"/>
  <c r="S760" i="8"/>
  <c r="R760" i="8"/>
  <c r="O760" i="8"/>
  <c r="N760" i="8"/>
  <c r="N759" i="8"/>
  <c r="N758" i="8"/>
  <c r="N757" i="8"/>
  <c r="N756" i="8"/>
  <c r="N750" i="8"/>
  <c r="S750" i="8" s="1"/>
  <c r="N749" i="8"/>
  <c r="S749" i="8" s="1"/>
  <c r="N748" i="8"/>
  <c r="N747" i="8"/>
  <c r="N746" i="8"/>
  <c r="S745" i="8"/>
  <c r="R745" i="8"/>
  <c r="O745" i="8"/>
  <c r="N745" i="8"/>
  <c r="N744" i="8"/>
  <c r="N743" i="8"/>
  <c r="N742" i="8"/>
  <c r="N741" i="8"/>
  <c r="S740" i="8"/>
  <c r="R740" i="8"/>
  <c r="O740" i="8"/>
  <c r="N740" i="8"/>
  <c r="N739" i="8"/>
  <c r="N738" i="8"/>
  <c r="N737" i="8"/>
  <c r="N736" i="8"/>
  <c r="S735" i="8"/>
  <c r="R735" i="8"/>
  <c r="O735" i="8"/>
  <c r="N735" i="8"/>
  <c r="N734" i="8"/>
  <c r="N733" i="8"/>
  <c r="N732" i="8"/>
  <c r="N731" i="8"/>
  <c r="S730" i="8"/>
  <c r="R730" i="8"/>
  <c r="O730" i="8"/>
  <c r="N730" i="8"/>
  <c r="N729" i="8"/>
  <c r="N728" i="8"/>
  <c r="N727" i="8"/>
  <c r="N726" i="8"/>
  <c r="N720" i="8"/>
  <c r="S720" i="8" s="1"/>
  <c r="N719" i="8"/>
  <c r="S719" i="8" s="1"/>
  <c r="N718" i="8"/>
  <c r="N717" i="8"/>
  <c r="N716" i="8"/>
  <c r="S715" i="8"/>
  <c r="R715" i="8"/>
  <c r="O715" i="8"/>
  <c r="N715" i="8"/>
  <c r="N714" i="8"/>
  <c r="N713" i="8"/>
  <c r="N712" i="8"/>
  <c r="N711" i="8"/>
  <c r="S710" i="8"/>
  <c r="R710" i="8"/>
  <c r="O710" i="8"/>
  <c r="N710" i="8"/>
  <c r="N709" i="8"/>
  <c r="N708" i="8"/>
  <c r="N707" i="8"/>
  <c r="N706" i="8"/>
  <c r="S705" i="8"/>
  <c r="R705" i="8"/>
  <c r="O705" i="8"/>
  <c r="N705" i="8"/>
  <c r="N704" i="8"/>
  <c r="N703" i="8"/>
  <c r="N702" i="8"/>
  <c r="N701" i="8"/>
  <c r="S700" i="8"/>
  <c r="R700" i="8"/>
  <c r="O700" i="8"/>
  <c r="N700" i="8"/>
  <c r="N699" i="8"/>
  <c r="N698" i="8"/>
  <c r="N697" i="8"/>
  <c r="N696" i="8"/>
  <c r="N690" i="8"/>
  <c r="S690" i="8" s="1"/>
  <c r="N689" i="8"/>
  <c r="S689" i="8" s="1"/>
  <c r="N688" i="8"/>
  <c r="N687" i="8"/>
  <c r="N686" i="8"/>
  <c r="S685" i="8"/>
  <c r="R685" i="8"/>
  <c r="O685" i="8"/>
  <c r="N685" i="8"/>
  <c r="N684" i="8"/>
  <c r="N683" i="8"/>
  <c r="N682" i="8"/>
  <c r="N681" i="8"/>
  <c r="S680" i="8"/>
  <c r="R680" i="8"/>
  <c r="O680" i="8"/>
  <c r="N680" i="8"/>
  <c r="N679" i="8"/>
  <c r="N678" i="8"/>
  <c r="N677" i="8"/>
  <c r="N676" i="8"/>
  <c r="S675" i="8"/>
  <c r="R675" i="8"/>
  <c r="O675" i="8"/>
  <c r="N675" i="8"/>
  <c r="N674" i="8"/>
  <c r="N673" i="8"/>
  <c r="N672" i="8"/>
  <c r="N671" i="8"/>
  <c r="S670" i="8"/>
  <c r="R670" i="8"/>
  <c r="O670" i="8"/>
  <c r="N670" i="8"/>
  <c r="N669" i="8"/>
  <c r="N668" i="8"/>
  <c r="N667" i="8"/>
  <c r="N666" i="8"/>
  <c r="N660" i="8"/>
  <c r="S660" i="8" s="1"/>
  <c r="N659" i="8"/>
  <c r="S659" i="8" s="1"/>
  <c r="N658" i="8"/>
  <c r="N657" i="8"/>
  <c r="N656" i="8"/>
  <c r="S655" i="8"/>
  <c r="R655" i="8"/>
  <c r="O655" i="8"/>
  <c r="N655" i="8"/>
  <c r="N654" i="8"/>
  <c r="N653" i="8"/>
  <c r="N652" i="8"/>
  <c r="N651" i="8"/>
  <c r="S650" i="8"/>
  <c r="R650" i="8"/>
  <c r="O650" i="8"/>
  <c r="N650" i="8"/>
  <c r="N649" i="8"/>
  <c r="N648" i="8"/>
  <c r="N647" i="8"/>
  <c r="N646" i="8"/>
  <c r="S645" i="8"/>
  <c r="R645" i="8"/>
  <c r="O645" i="8"/>
  <c r="N645" i="8"/>
  <c r="N644" i="8"/>
  <c r="N643" i="8"/>
  <c r="N642" i="8"/>
  <c r="N641" i="8"/>
  <c r="S640" i="8"/>
  <c r="R640" i="8"/>
  <c r="O640" i="8"/>
  <c r="N640" i="8"/>
  <c r="N639" i="8"/>
  <c r="N638" i="8"/>
  <c r="N637" i="8"/>
  <c r="N636" i="8"/>
  <c r="N630" i="8"/>
  <c r="S630" i="8" s="1"/>
  <c r="N629" i="8"/>
  <c r="S629" i="8" s="1"/>
  <c r="N628" i="8"/>
  <c r="N627" i="8"/>
  <c r="N626" i="8"/>
  <c r="S625" i="8"/>
  <c r="R625" i="8"/>
  <c r="O625" i="8"/>
  <c r="N625" i="8"/>
  <c r="N624" i="8"/>
  <c r="N623" i="8"/>
  <c r="N622" i="8"/>
  <c r="N621" i="8"/>
  <c r="S620" i="8"/>
  <c r="R620" i="8"/>
  <c r="O620" i="8"/>
  <c r="N620" i="8"/>
  <c r="N619" i="8"/>
  <c r="N618" i="8"/>
  <c r="N617" i="8"/>
  <c r="N616" i="8"/>
  <c r="S615" i="8"/>
  <c r="R615" i="8"/>
  <c r="O615" i="8"/>
  <c r="N615" i="8"/>
  <c r="N614" i="8"/>
  <c r="N613" i="8"/>
  <c r="N612" i="8"/>
  <c r="N611" i="8"/>
  <c r="S610" i="8"/>
  <c r="R610" i="8"/>
  <c r="O610" i="8"/>
  <c r="N610" i="8"/>
  <c r="N609" i="8"/>
  <c r="N608" i="8"/>
  <c r="N607" i="8"/>
  <c r="N606" i="8"/>
  <c r="N600" i="8"/>
  <c r="S600" i="8" s="1"/>
  <c r="N599" i="8"/>
  <c r="S599" i="8" s="1"/>
  <c r="N598" i="8"/>
  <c r="N597" i="8"/>
  <c r="N596" i="8"/>
  <c r="S595" i="8"/>
  <c r="R595" i="8"/>
  <c r="O595" i="8"/>
  <c r="N595" i="8"/>
  <c r="N594" i="8"/>
  <c r="N593" i="8"/>
  <c r="N592" i="8"/>
  <c r="N591" i="8"/>
  <c r="S590" i="8"/>
  <c r="R590" i="8"/>
  <c r="O590" i="8"/>
  <c r="N590" i="8"/>
  <c r="N589" i="8"/>
  <c r="N588" i="8"/>
  <c r="N587" i="8"/>
  <c r="N586" i="8"/>
  <c r="S585" i="8"/>
  <c r="R585" i="8"/>
  <c r="O585" i="8"/>
  <c r="N585" i="8"/>
  <c r="N584" i="8"/>
  <c r="N583" i="8"/>
  <c r="N582" i="8"/>
  <c r="N581" i="8"/>
  <c r="S580" i="8"/>
  <c r="R580" i="8"/>
  <c r="O580" i="8"/>
  <c r="N580" i="8"/>
  <c r="N579" i="8"/>
  <c r="N578" i="8"/>
  <c r="N577" i="8"/>
  <c r="N576" i="8"/>
  <c r="N570" i="8"/>
  <c r="S570" i="8" s="1"/>
  <c r="N569" i="8"/>
  <c r="S569" i="8" s="1"/>
  <c r="N568" i="8"/>
  <c r="N567" i="8"/>
  <c r="N566" i="8"/>
  <c r="S565" i="8"/>
  <c r="R565" i="8"/>
  <c r="O565" i="8"/>
  <c r="N565" i="8"/>
  <c r="N564" i="8"/>
  <c r="N563" i="8"/>
  <c r="N562" i="8"/>
  <c r="N561" i="8"/>
  <c r="S560" i="8"/>
  <c r="R560" i="8"/>
  <c r="O560" i="8"/>
  <c r="N560" i="8"/>
  <c r="N559" i="8"/>
  <c r="N558" i="8"/>
  <c r="N557" i="8"/>
  <c r="N556" i="8"/>
  <c r="S555" i="8"/>
  <c r="R555" i="8"/>
  <c r="O555" i="8"/>
  <c r="N555" i="8"/>
  <c r="N554" i="8"/>
  <c r="N553" i="8"/>
  <c r="N552" i="8"/>
  <c r="N551" i="8"/>
  <c r="S550" i="8"/>
  <c r="R550" i="8"/>
  <c r="O550" i="8"/>
  <c r="N550" i="8"/>
  <c r="N549" i="8"/>
  <c r="N548" i="8"/>
  <c r="N547" i="8"/>
  <c r="N546" i="8"/>
  <c r="N540" i="8"/>
  <c r="S540" i="8" s="1"/>
  <c r="N539" i="8"/>
  <c r="S539" i="8" s="1"/>
  <c r="N538" i="8"/>
  <c r="N537" i="8"/>
  <c r="N536" i="8"/>
  <c r="S535" i="8"/>
  <c r="R535" i="8"/>
  <c r="O535" i="8"/>
  <c r="N535" i="8"/>
  <c r="N534" i="8"/>
  <c r="N533" i="8"/>
  <c r="N532" i="8"/>
  <c r="N531" i="8"/>
  <c r="S530" i="8"/>
  <c r="R530" i="8"/>
  <c r="O530" i="8"/>
  <c r="N530" i="8"/>
  <c r="N529" i="8"/>
  <c r="N528" i="8"/>
  <c r="N527" i="8"/>
  <c r="N526" i="8"/>
  <c r="S525" i="8"/>
  <c r="R525" i="8"/>
  <c r="O525" i="8"/>
  <c r="N525" i="8"/>
  <c r="N524" i="8"/>
  <c r="N523" i="8"/>
  <c r="N522" i="8"/>
  <c r="N521" i="8"/>
  <c r="S520" i="8"/>
  <c r="R520" i="8"/>
  <c r="O520" i="8"/>
  <c r="N520" i="8"/>
  <c r="N519" i="8"/>
  <c r="N518" i="8"/>
  <c r="N517" i="8"/>
  <c r="N516" i="8"/>
  <c r="N510" i="8"/>
  <c r="S510" i="8" s="1"/>
  <c r="N509" i="8"/>
  <c r="S509" i="8" s="1"/>
  <c r="N508" i="8"/>
  <c r="N507" i="8"/>
  <c r="N506" i="8"/>
  <c r="S505" i="8"/>
  <c r="R505" i="8"/>
  <c r="O505" i="8"/>
  <c r="N505" i="8"/>
  <c r="N504" i="8"/>
  <c r="N503" i="8"/>
  <c r="N502" i="8"/>
  <c r="N501" i="8"/>
  <c r="S500" i="8"/>
  <c r="R500" i="8"/>
  <c r="O500" i="8"/>
  <c r="N500" i="8"/>
  <c r="N499" i="8"/>
  <c r="N498" i="8"/>
  <c r="N497" i="8"/>
  <c r="N496" i="8"/>
  <c r="S495" i="8"/>
  <c r="R495" i="8"/>
  <c r="O495" i="8"/>
  <c r="N495" i="8"/>
  <c r="N494" i="8"/>
  <c r="N493" i="8"/>
  <c r="N492" i="8"/>
  <c r="N491" i="8"/>
  <c r="S490" i="8"/>
  <c r="R490" i="8"/>
  <c r="O490" i="8"/>
  <c r="N490" i="8"/>
  <c r="N489" i="8"/>
  <c r="N488" i="8"/>
  <c r="N487" i="8"/>
  <c r="N486" i="8"/>
  <c r="N480" i="8"/>
  <c r="S480" i="8" s="1"/>
  <c r="N479" i="8"/>
  <c r="S479" i="8" s="1"/>
  <c r="N478" i="8"/>
  <c r="N477" i="8"/>
  <c r="N476" i="8"/>
  <c r="S475" i="8"/>
  <c r="R475" i="8"/>
  <c r="O475" i="8"/>
  <c r="N475" i="8"/>
  <c r="N474" i="8"/>
  <c r="N473" i="8"/>
  <c r="N472" i="8"/>
  <c r="N471" i="8"/>
  <c r="S470" i="8"/>
  <c r="R470" i="8"/>
  <c r="O470" i="8"/>
  <c r="N470" i="8"/>
  <c r="N469" i="8"/>
  <c r="N468" i="8"/>
  <c r="N467" i="8"/>
  <c r="N466" i="8"/>
  <c r="S465" i="8"/>
  <c r="R465" i="8"/>
  <c r="O465" i="8"/>
  <c r="N465" i="8"/>
  <c r="N464" i="8"/>
  <c r="N463" i="8"/>
  <c r="N462" i="8"/>
  <c r="N461" i="8"/>
  <c r="S460" i="8"/>
  <c r="R460" i="8"/>
  <c r="O460" i="8"/>
  <c r="N460" i="8"/>
  <c r="N459" i="8"/>
  <c r="N458" i="8"/>
  <c r="N457" i="8"/>
  <c r="N456" i="8"/>
  <c r="N450" i="8"/>
  <c r="S450" i="8" s="1"/>
  <c r="N449" i="8"/>
  <c r="S449" i="8" s="1"/>
  <c r="N448" i="8"/>
  <c r="N447" i="8"/>
  <c r="N446" i="8"/>
  <c r="S445" i="8"/>
  <c r="R445" i="8"/>
  <c r="O445" i="8"/>
  <c r="N445" i="8"/>
  <c r="N444" i="8"/>
  <c r="N443" i="8"/>
  <c r="N442" i="8"/>
  <c r="N441" i="8"/>
  <c r="S440" i="8"/>
  <c r="R440" i="8"/>
  <c r="O440" i="8"/>
  <c r="N440" i="8"/>
  <c r="N439" i="8"/>
  <c r="N438" i="8"/>
  <c r="N437" i="8"/>
  <c r="N436" i="8"/>
  <c r="S435" i="8"/>
  <c r="R435" i="8"/>
  <c r="O435" i="8"/>
  <c r="N435" i="8"/>
  <c r="N434" i="8"/>
  <c r="N433" i="8"/>
  <c r="N432" i="8"/>
  <c r="N431" i="8"/>
  <c r="S430" i="8"/>
  <c r="R430" i="8"/>
  <c r="O430" i="8"/>
  <c r="N430" i="8"/>
  <c r="N429" i="8"/>
  <c r="N428" i="8"/>
  <c r="N427" i="8"/>
  <c r="N426" i="8"/>
  <c r="N420" i="8"/>
  <c r="S420" i="8" s="1"/>
  <c r="N419" i="8"/>
  <c r="S419" i="8" s="1"/>
  <c r="N418" i="8"/>
  <c r="N417" i="8"/>
  <c r="N416" i="8"/>
  <c r="S415" i="8"/>
  <c r="R415" i="8"/>
  <c r="O415" i="8"/>
  <c r="N415" i="8"/>
  <c r="N414" i="8"/>
  <c r="N413" i="8"/>
  <c r="N412" i="8"/>
  <c r="N411" i="8"/>
  <c r="S410" i="8"/>
  <c r="R410" i="8"/>
  <c r="O410" i="8"/>
  <c r="N410" i="8"/>
  <c r="N409" i="8"/>
  <c r="N408" i="8"/>
  <c r="N407" i="8"/>
  <c r="N406" i="8"/>
  <c r="S405" i="8"/>
  <c r="R405" i="8"/>
  <c r="O405" i="8"/>
  <c r="N405" i="8"/>
  <c r="N404" i="8"/>
  <c r="N403" i="8"/>
  <c r="N402" i="8"/>
  <c r="N401" i="8"/>
  <c r="S400" i="8"/>
  <c r="R400" i="8"/>
  <c r="O400" i="8"/>
  <c r="N400" i="8"/>
  <c r="N399" i="8"/>
  <c r="N398" i="8"/>
  <c r="N397" i="8"/>
  <c r="N396" i="8"/>
  <c r="N390" i="8"/>
  <c r="S390" i="8" s="1"/>
  <c r="N389" i="8"/>
  <c r="S389" i="8" s="1"/>
  <c r="N388" i="8"/>
  <c r="N387" i="8"/>
  <c r="N386" i="8"/>
  <c r="S385" i="8"/>
  <c r="R385" i="8"/>
  <c r="O385" i="8"/>
  <c r="N385" i="8"/>
  <c r="N384" i="8"/>
  <c r="N383" i="8"/>
  <c r="N382" i="8"/>
  <c r="N381" i="8"/>
  <c r="S380" i="8"/>
  <c r="R380" i="8"/>
  <c r="O380" i="8"/>
  <c r="N380" i="8"/>
  <c r="N379" i="8"/>
  <c r="N378" i="8"/>
  <c r="N377" i="8"/>
  <c r="N376" i="8"/>
  <c r="S375" i="8"/>
  <c r="R375" i="8"/>
  <c r="O375" i="8"/>
  <c r="N375" i="8"/>
  <c r="N374" i="8"/>
  <c r="N373" i="8"/>
  <c r="N372" i="8"/>
  <c r="N371" i="8"/>
  <c r="S370" i="8"/>
  <c r="R370" i="8"/>
  <c r="O370" i="8"/>
  <c r="N370" i="8"/>
  <c r="N369" i="8"/>
  <c r="N368" i="8"/>
  <c r="N367" i="8"/>
  <c r="N366" i="8"/>
  <c r="N360" i="8"/>
  <c r="S360" i="8" s="1"/>
  <c r="N359" i="8"/>
  <c r="R359" i="8" s="1"/>
  <c r="N358" i="8"/>
  <c r="N357" i="8"/>
  <c r="N356" i="8"/>
  <c r="S355" i="8"/>
  <c r="R355" i="8"/>
  <c r="O355" i="8"/>
  <c r="N355" i="8"/>
  <c r="N354" i="8"/>
  <c r="N353" i="8"/>
  <c r="N352" i="8"/>
  <c r="N351" i="8"/>
  <c r="S350" i="8"/>
  <c r="R350" i="8"/>
  <c r="O350" i="8"/>
  <c r="N350" i="8"/>
  <c r="N349" i="8"/>
  <c r="N348" i="8"/>
  <c r="N347" i="8"/>
  <c r="N346" i="8"/>
  <c r="S345" i="8"/>
  <c r="R345" i="8"/>
  <c r="O345" i="8"/>
  <c r="N345" i="8"/>
  <c r="N344" i="8"/>
  <c r="N343" i="8"/>
  <c r="N342" i="8"/>
  <c r="N341" i="8"/>
  <c r="S340" i="8"/>
  <c r="R340" i="8"/>
  <c r="O340" i="8"/>
  <c r="N340" i="8"/>
  <c r="N339" i="8"/>
  <c r="N338" i="8"/>
  <c r="N337" i="8"/>
  <c r="N336" i="8"/>
  <c r="N330" i="8"/>
  <c r="R330" i="8" s="1"/>
  <c r="N329" i="8"/>
  <c r="S329" i="8" s="1"/>
  <c r="N328" i="8"/>
  <c r="N327" i="8"/>
  <c r="N326" i="8"/>
  <c r="S325" i="8"/>
  <c r="R325" i="8"/>
  <c r="O325" i="8"/>
  <c r="N325" i="8"/>
  <c r="N324" i="8"/>
  <c r="N323" i="8"/>
  <c r="N322" i="8"/>
  <c r="N321" i="8"/>
  <c r="S320" i="8"/>
  <c r="R320" i="8"/>
  <c r="O320" i="8"/>
  <c r="N320" i="8"/>
  <c r="N319" i="8"/>
  <c r="N318" i="8"/>
  <c r="N317" i="8"/>
  <c r="N316" i="8"/>
  <c r="S315" i="8"/>
  <c r="R315" i="8"/>
  <c r="O315" i="8"/>
  <c r="N315" i="8"/>
  <c r="N314" i="8"/>
  <c r="N313" i="8"/>
  <c r="N312" i="8"/>
  <c r="N311" i="8"/>
  <c r="S310" i="8"/>
  <c r="R310" i="8"/>
  <c r="O310" i="8"/>
  <c r="N310" i="8"/>
  <c r="N309" i="8"/>
  <c r="N308" i="8"/>
  <c r="N307" i="8"/>
  <c r="N306" i="8"/>
  <c r="N300" i="8"/>
  <c r="S300" i="8" s="1"/>
  <c r="N299" i="8"/>
  <c r="S299" i="8" s="1"/>
  <c r="N298" i="8"/>
  <c r="N297" i="8"/>
  <c r="N296" i="8"/>
  <c r="S295" i="8"/>
  <c r="R295" i="8"/>
  <c r="O295" i="8"/>
  <c r="N295" i="8"/>
  <c r="N294" i="8"/>
  <c r="N293" i="8"/>
  <c r="N292" i="8"/>
  <c r="N291" i="8"/>
  <c r="S290" i="8"/>
  <c r="R290" i="8"/>
  <c r="O290" i="8"/>
  <c r="N290" i="8"/>
  <c r="N289" i="8"/>
  <c r="N288" i="8"/>
  <c r="N287" i="8"/>
  <c r="N286" i="8"/>
  <c r="S285" i="8"/>
  <c r="R285" i="8"/>
  <c r="O285" i="8"/>
  <c r="N285" i="8"/>
  <c r="N284" i="8"/>
  <c r="N283" i="8"/>
  <c r="N282" i="8"/>
  <c r="N281" i="8"/>
  <c r="S280" i="8"/>
  <c r="R280" i="8"/>
  <c r="O280" i="8"/>
  <c r="N280" i="8"/>
  <c r="N279" i="8"/>
  <c r="N278" i="8"/>
  <c r="N277" i="8"/>
  <c r="N276" i="8"/>
  <c r="N270" i="8"/>
  <c r="S270" i="8" s="1"/>
  <c r="N269" i="8"/>
  <c r="S269" i="8" s="1"/>
  <c r="N268" i="8"/>
  <c r="N267" i="8"/>
  <c r="N266" i="8"/>
  <c r="S265" i="8"/>
  <c r="R265" i="8"/>
  <c r="O265" i="8"/>
  <c r="N265" i="8"/>
  <c r="N264" i="8"/>
  <c r="N263" i="8"/>
  <c r="N262" i="8"/>
  <c r="N261" i="8"/>
  <c r="S260" i="8"/>
  <c r="R260" i="8"/>
  <c r="O260" i="8"/>
  <c r="N260" i="8"/>
  <c r="N259" i="8"/>
  <c r="N258" i="8"/>
  <c r="N257" i="8"/>
  <c r="N256" i="8"/>
  <c r="S255" i="8"/>
  <c r="R255" i="8"/>
  <c r="O255" i="8"/>
  <c r="N255" i="8"/>
  <c r="N254" i="8"/>
  <c r="N253" i="8"/>
  <c r="N252" i="8"/>
  <c r="N251" i="8"/>
  <c r="S250" i="8"/>
  <c r="R250" i="8"/>
  <c r="O250" i="8"/>
  <c r="N250" i="8"/>
  <c r="N249" i="8"/>
  <c r="N248" i="8"/>
  <c r="N247" i="8"/>
  <c r="N246" i="8"/>
  <c r="N240" i="8"/>
  <c r="S240" i="8" s="1"/>
  <c r="N239" i="8"/>
  <c r="S239" i="8" s="1"/>
  <c r="N238" i="8"/>
  <c r="N237" i="8"/>
  <c r="N236" i="8"/>
  <c r="S235" i="8"/>
  <c r="R235" i="8"/>
  <c r="O235" i="8"/>
  <c r="N235" i="8"/>
  <c r="N234" i="8"/>
  <c r="N233" i="8"/>
  <c r="N232" i="8"/>
  <c r="N231" i="8"/>
  <c r="S230" i="8"/>
  <c r="R230" i="8"/>
  <c r="O230" i="8"/>
  <c r="N230" i="8"/>
  <c r="N229" i="8"/>
  <c r="N228" i="8"/>
  <c r="N227" i="8"/>
  <c r="N226" i="8"/>
  <c r="S225" i="8"/>
  <c r="R225" i="8"/>
  <c r="O225" i="8"/>
  <c r="N225" i="8"/>
  <c r="N224" i="8"/>
  <c r="N223" i="8"/>
  <c r="N222" i="8"/>
  <c r="N221" i="8"/>
  <c r="S220" i="8"/>
  <c r="R220" i="8"/>
  <c r="O220" i="8"/>
  <c r="N220" i="8"/>
  <c r="N219" i="8"/>
  <c r="N218" i="8"/>
  <c r="N217" i="8"/>
  <c r="N216" i="8"/>
  <c r="N210" i="8"/>
  <c r="S210" i="8" s="1"/>
  <c r="N209" i="8"/>
  <c r="S209" i="8" s="1"/>
  <c r="N208" i="8"/>
  <c r="N207" i="8"/>
  <c r="N206" i="8"/>
  <c r="S205" i="8"/>
  <c r="R205" i="8"/>
  <c r="O205" i="8"/>
  <c r="N205" i="8"/>
  <c r="N204" i="8"/>
  <c r="N203" i="8"/>
  <c r="N202" i="8"/>
  <c r="N201" i="8"/>
  <c r="S200" i="8"/>
  <c r="R200" i="8"/>
  <c r="O200" i="8"/>
  <c r="N200" i="8"/>
  <c r="N199" i="8"/>
  <c r="N198" i="8"/>
  <c r="N197" i="8"/>
  <c r="N196" i="8"/>
  <c r="S195" i="8"/>
  <c r="R195" i="8"/>
  <c r="O195" i="8"/>
  <c r="N195" i="8"/>
  <c r="N194" i="8"/>
  <c r="N193" i="8"/>
  <c r="N192" i="8"/>
  <c r="N191" i="8"/>
  <c r="S190" i="8"/>
  <c r="R190" i="8"/>
  <c r="O190" i="8"/>
  <c r="N190" i="8"/>
  <c r="N189" i="8"/>
  <c r="N188" i="8"/>
  <c r="N187" i="8"/>
  <c r="N186" i="8"/>
  <c r="N180" i="8"/>
  <c r="S180" i="8" s="1"/>
  <c r="N179" i="8"/>
  <c r="R179" i="8" s="1"/>
  <c r="N178" i="8"/>
  <c r="N177" i="8"/>
  <c r="N176" i="8"/>
  <c r="S175" i="8"/>
  <c r="R175" i="8"/>
  <c r="O175" i="8"/>
  <c r="N175" i="8"/>
  <c r="N174" i="8"/>
  <c r="N173" i="8"/>
  <c r="N172" i="8"/>
  <c r="N171" i="8"/>
  <c r="S170" i="8"/>
  <c r="R170" i="8"/>
  <c r="O170" i="8"/>
  <c r="N170" i="8"/>
  <c r="N169" i="8"/>
  <c r="N168" i="8"/>
  <c r="N167" i="8"/>
  <c r="N166" i="8"/>
  <c r="S165" i="8"/>
  <c r="R165" i="8"/>
  <c r="O165" i="8"/>
  <c r="N165" i="8"/>
  <c r="N164" i="8"/>
  <c r="N163" i="8"/>
  <c r="N162" i="8"/>
  <c r="N161" i="8"/>
  <c r="S160" i="8"/>
  <c r="R160" i="8"/>
  <c r="O160" i="8"/>
  <c r="N160" i="8"/>
  <c r="N159" i="8"/>
  <c r="N158" i="8"/>
  <c r="N157" i="8"/>
  <c r="N156" i="8"/>
  <c r="N150" i="8"/>
  <c r="R150" i="8" s="1"/>
  <c r="N149" i="8"/>
  <c r="S149" i="8" s="1"/>
  <c r="N148" i="8"/>
  <c r="N147" i="8"/>
  <c r="N146" i="8"/>
  <c r="S145" i="8"/>
  <c r="R145" i="8"/>
  <c r="O145" i="8"/>
  <c r="N145" i="8"/>
  <c r="N144" i="8"/>
  <c r="N143" i="8"/>
  <c r="N142" i="8"/>
  <c r="N141" i="8"/>
  <c r="S140" i="8"/>
  <c r="R140" i="8"/>
  <c r="O140" i="8"/>
  <c r="N140" i="8"/>
  <c r="N139" i="8"/>
  <c r="N138" i="8"/>
  <c r="N137" i="8"/>
  <c r="N136" i="8"/>
  <c r="S135" i="8"/>
  <c r="R135" i="8"/>
  <c r="O135" i="8"/>
  <c r="N135" i="8"/>
  <c r="N134" i="8"/>
  <c r="N133" i="8"/>
  <c r="N132" i="8"/>
  <c r="N131" i="8"/>
  <c r="S130" i="8"/>
  <c r="R130" i="8"/>
  <c r="O130" i="8"/>
  <c r="N130" i="8"/>
  <c r="N129" i="8"/>
  <c r="N128" i="8"/>
  <c r="N127" i="8"/>
  <c r="N126" i="8"/>
  <c r="N120" i="8"/>
  <c r="S120" i="8" s="1"/>
  <c r="N119" i="8"/>
  <c r="R119" i="8" s="1"/>
  <c r="N118" i="8"/>
  <c r="N117" i="8"/>
  <c r="N116" i="8"/>
  <c r="S115" i="8"/>
  <c r="R115" i="8"/>
  <c r="O115" i="8"/>
  <c r="N115" i="8"/>
  <c r="N114" i="8"/>
  <c r="N113" i="8"/>
  <c r="N112" i="8"/>
  <c r="N111" i="8"/>
  <c r="S110" i="8"/>
  <c r="R110" i="8"/>
  <c r="O110" i="8"/>
  <c r="N110" i="8"/>
  <c r="N109" i="8"/>
  <c r="N108" i="8"/>
  <c r="N107" i="8"/>
  <c r="N106" i="8"/>
  <c r="S105" i="8"/>
  <c r="R105" i="8"/>
  <c r="O105" i="8"/>
  <c r="N105" i="8"/>
  <c r="N104" i="8"/>
  <c r="N103" i="8"/>
  <c r="N102" i="8"/>
  <c r="N101" i="8"/>
  <c r="S100" i="8"/>
  <c r="R100" i="8"/>
  <c r="O100" i="8"/>
  <c r="N100" i="8"/>
  <c r="N99" i="8"/>
  <c r="N98" i="8"/>
  <c r="N97" i="8"/>
  <c r="N96" i="8"/>
  <c r="N90" i="8"/>
  <c r="R90" i="8" s="1"/>
  <c r="N89" i="8"/>
  <c r="S89" i="8" s="1"/>
  <c r="N88" i="8"/>
  <c r="N87" i="8"/>
  <c r="N86" i="8"/>
  <c r="S85" i="8"/>
  <c r="R85" i="8"/>
  <c r="O85" i="8"/>
  <c r="N85" i="8"/>
  <c r="N84" i="8"/>
  <c r="N83" i="8"/>
  <c r="N82" i="8"/>
  <c r="N81" i="8"/>
  <c r="S80" i="8"/>
  <c r="R80" i="8"/>
  <c r="O80" i="8"/>
  <c r="N80" i="8"/>
  <c r="N79" i="8"/>
  <c r="N78" i="8"/>
  <c r="N77" i="8"/>
  <c r="N76" i="8"/>
  <c r="S75" i="8"/>
  <c r="R75" i="8"/>
  <c r="O75" i="8"/>
  <c r="N75" i="8"/>
  <c r="N74" i="8"/>
  <c r="N73" i="8"/>
  <c r="N72" i="8"/>
  <c r="N71" i="8"/>
  <c r="S70" i="8"/>
  <c r="R70" i="8"/>
  <c r="O70" i="8"/>
  <c r="N70" i="8"/>
  <c r="N69" i="8"/>
  <c r="N68" i="8"/>
  <c r="N67" i="8"/>
  <c r="N66" i="8"/>
  <c r="N60" i="8"/>
  <c r="S60" i="8" s="1"/>
  <c r="N59" i="8"/>
  <c r="R59" i="8" s="1"/>
  <c r="N58" i="8"/>
  <c r="N57" i="8"/>
  <c r="N56" i="8"/>
  <c r="S55" i="8"/>
  <c r="R55" i="8"/>
  <c r="O55" i="8"/>
  <c r="N55" i="8"/>
  <c r="N54" i="8"/>
  <c r="N53" i="8"/>
  <c r="N52" i="8"/>
  <c r="N51" i="8"/>
  <c r="S50" i="8"/>
  <c r="R50" i="8"/>
  <c r="O50" i="8"/>
  <c r="N50" i="8"/>
  <c r="N49" i="8"/>
  <c r="N48" i="8"/>
  <c r="N47" i="8"/>
  <c r="N46" i="8"/>
  <c r="S45" i="8"/>
  <c r="R45" i="8"/>
  <c r="O45" i="8"/>
  <c r="N45" i="8"/>
  <c r="N44" i="8"/>
  <c r="N43" i="8"/>
  <c r="N42" i="8"/>
  <c r="N41" i="8"/>
  <c r="S40" i="8"/>
  <c r="R40" i="8"/>
  <c r="O40" i="8"/>
  <c r="N40" i="8"/>
  <c r="N39" i="8"/>
  <c r="N38" i="8"/>
  <c r="N37" i="8"/>
  <c r="N36" i="8"/>
  <c r="J1035" i="8"/>
  <c r="I1035" i="8"/>
  <c r="J1005" i="8"/>
  <c r="I1005" i="8"/>
  <c r="J975" i="8"/>
  <c r="I975" i="8"/>
  <c r="J945" i="8"/>
  <c r="I945" i="8"/>
  <c r="J915" i="8"/>
  <c r="I915" i="8"/>
  <c r="J885" i="8"/>
  <c r="I885" i="8"/>
  <c r="J855" i="8"/>
  <c r="I855" i="8"/>
  <c r="J825" i="8"/>
  <c r="I825" i="8"/>
  <c r="J795" i="8"/>
  <c r="I795" i="8"/>
  <c r="J765" i="8"/>
  <c r="I765" i="8"/>
  <c r="J735" i="8"/>
  <c r="I735" i="8"/>
  <c r="J705" i="8"/>
  <c r="I705" i="8"/>
  <c r="J675" i="8"/>
  <c r="I675" i="8"/>
  <c r="J645" i="8"/>
  <c r="I645" i="8"/>
  <c r="J615" i="8"/>
  <c r="I615" i="8"/>
  <c r="J585" i="8"/>
  <c r="I585" i="8"/>
  <c r="J555" i="8"/>
  <c r="I555" i="8"/>
  <c r="J525" i="8"/>
  <c r="I525" i="8"/>
  <c r="J495" i="8"/>
  <c r="I495" i="8"/>
  <c r="J465" i="8"/>
  <c r="I465" i="8"/>
  <c r="J435" i="8"/>
  <c r="I435" i="8"/>
  <c r="J405" i="8"/>
  <c r="I405" i="8"/>
  <c r="J375" i="8"/>
  <c r="I375" i="8"/>
  <c r="J345" i="8"/>
  <c r="I345" i="8"/>
  <c r="J315" i="8"/>
  <c r="I315" i="8"/>
  <c r="J285" i="8"/>
  <c r="I285" i="8"/>
  <c r="J255" i="8"/>
  <c r="I255" i="8"/>
  <c r="J225" i="8"/>
  <c r="I225" i="8"/>
  <c r="J195" i="8"/>
  <c r="I195" i="8"/>
  <c r="J165" i="8"/>
  <c r="I165" i="8"/>
  <c r="J135" i="8"/>
  <c r="I135" i="8"/>
  <c r="J105" i="8"/>
  <c r="I105" i="8"/>
  <c r="J75" i="8"/>
  <c r="I75" i="8"/>
  <c r="J45" i="8"/>
  <c r="I45" i="8"/>
  <c r="O1049" i="8" l="1"/>
  <c r="R1049" i="8"/>
  <c r="O1020" i="8"/>
  <c r="Q1020" i="8" s="1"/>
  <c r="R1020" i="8"/>
  <c r="O1050" i="8"/>
  <c r="Q1050" i="8" s="1"/>
  <c r="R1050" i="8"/>
  <c r="O1019" i="8"/>
  <c r="R1019" i="8"/>
  <c r="O960" i="8"/>
  <c r="Q960" i="8" s="1"/>
  <c r="R960" i="8"/>
  <c r="O990" i="8"/>
  <c r="Q990" i="8" s="1"/>
  <c r="R990" i="8"/>
  <c r="S989" i="8"/>
  <c r="O989" i="8"/>
  <c r="O959" i="8"/>
  <c r="R959" i="8"/>
  <c r="O929" i="8"/>
  <c r="R929" i="8"/>
  <c r="O900" i="8"/>
  <c r="Q900" i="8" s="1"/>
  <c r="R900" i="8"/>
  <c r="O930" i="8"/>
  <c r="Q930" i="8" s="1"/>
  <c r="R930" i="8"/>
  <c r="O899" i="8"/>
  <c r="R899" i="8"/>
  <c r="O869" i="8"/>
  <c r="R869" i="8"/>
  <c r="O840" i="8"/>
  <c r="Q840" i="8" s="1"/>
  <c r="R840" i="8"/>
  <c r="O870" i="8"/>
  <c r="Q870" i="8" s="1"/>
  <c r="R870" i="8"/>
  <c r="O839" i="8"/>
  <c r="R839" i="8"/>
  <c r="O780" i="8"/>
  <c r="Q780" i="8" s="1"/>
  <c r="R780" i="8"/>
  <c r="S809" i="8"/>
  <c r="O810" i="8"/>
  <c r="Q810" i="8" s="1"/>
  <c r="R810" i="8"/>
  <c r="O809" i="8"/>
  <c r="O779" i="8"/>
  <c r="R779" i="8"/>
  <c r="O749" i="8"/>
  <c r="R749" i="8"/>
  <c r="O720" i="8"/>
  <c r="Q720" i="8" s="1"/>
  <c r="R720" i="8"/>
  <c r="O750" i="8"/>
  <c r="Q750" i="8" s="1"/>
  <c r="R750" i="8"/>
  <c r="O719" i="8"/>
  <c r="R719" i="8"/>
  <c r="O689" i="8"/>
  <c r="R689" i="8"/>
  <c r="O629" i="8"/>
  <c r="R629" i="8"/>
  <c r="O660" i="8"/>
  <c r="Q660" i="8" s="1"/>
  <c r="R660" i="8"/>
  <c r="O690" i="8"/>
  <c r="Q690" i="8" s="1"/>
  <c r="R690" i="8"/>
  <c r="O659" i="8"/>
  <c r="R659" i="8"/>
  <c r="O600" i="8"/>
  <c r="Q600" i="8" s="1"/>
  <c r="R600" i="8"/>
  <c r="O630" i="8"/>
  <c r="Q630" i="8" s="1"/>
  <c r="R630" i="8"/>
  <c r="O599" i="8"/>
  <c r="R599" i="8"/>
  <c r="O569" i="8"/>
  <c r="R569" i="8"/>
  <c r="O509" i="8"/>
  <c r="R509" i="8"/>
  <c r="O540" i="8"/>
  <c r="Q540" i="8" s="1"/>
  <c r="R540" i="8"/>
  <c r="O570" i="8"/>
  <c r="Q570" i="8" s="1"/>
  <c r="R570" i="8"/>
  <c r="O539" i="8"/>
  <c r="R539" i="8"/>
  <c r="O269" i="8"/>
  <c r="R269" i="8"/>
  <c r="O300" i="8"/>
  <c r="Q300" i="8" s="1"/>
  <c r="R300" i="8"/>
  <c r="O329" i="8"/>
  <c r="R329" i="8"/>
  <c r="O360" i="8"/>
  <c r="Q360" i="8" s="1"/>
  <c r="R360" i="8"/>
  <c r="O389" i="8"/>
  <c r="R389" i="8"/>
  <c r="O420" i="8"/>
  <c r="Q420" i="8" s="1"/>
  <c r="R420" i="8"/>
  <c r="O449" i="8"/>
  <c r="R449" i="8"/>
  <c r="O480" i="8"/>
  <c r="Q480" i="8" s="1"/>
  <c r="R480" i="8"/>
  <c r="O510" i="8"/>
  <c r="Q510" i="8" s="1"/>
  <c r="R510" i="8"/>
  <c r="S330" i="8"/>
  <c r="S359" i="8"/>
  <c r="O270" i="8"/>
  <c r="Q270" i="8" s="1"/>
  <c r="R270" i="8"/>
  <c r="O299" i="8"/>
  <c r="R299" i="8"/>
  <c r="O330" i="8"/>
  <c r="Q330" i="8" s="1"/>
  <c r="O359" i="8"/>
  <c r="O390" i="8"/>
  <c r="Q390" i="8" s="1"/>
  <c r="R390" i="8"/>
  <c r="O419" i="8"/>
  <c r="R419" i="8"/>
  <c r="O450" i="8"/>
  <c r="Q450" i="8" s="1"/>
  <c r="R450" i="8"/>
  <c r="O479" i="8"/>
  <c r="R479" i="8"/>
  <c r="O89" i="8"/>
  <c r="R89" i="8"/>
  <c r="O120" i="8"/>
  <c r="Q120" i="8" s="1"/>
  <c r="R120" i="8"/>
  <c r="O149" i="8"/>
  <c r="R149" i="8"/>
  <c r="O180" i="8"/>
  <c r="Q180" i="8" s="1"/>
  <c r="R180" i="8"/>
  <c r="O209" i="8"/>
  <c r="R209" i="8"/>
  <c r="O240" i="8"/>
  <c r="Q240" i="8" s="1"/>
  <c r="R240" i="8"/>
  <c r="S90" i="8"/>
  <c r="S119" i="8"/>
  <c r="S150" i="8"/>
  <c r="S179" i="8"/>
  <c r="O60" i="8"/>
  <c r="Q60" i="8" s="1"/>
  <c r="R60" i="8"/>
  <c r="O90" i="8"/>
  <c r="Q90" i="8" s="1"/>
  <c r="O119" i="8"/>
  <c r="O150" i="8"/>
  <c r="Q150" i="8" s="1"/>
  <c r="O179" i="8"/>
  <c r="O210" i="8"/>
  <c r="Q210" i="8" s="1"/>
  <c r="R210" i="8"/>
  <c r="O239" i="8"/>
  <c r="R239" i="8"/>
  <c r="S59" i="8"/>
  <c r="O59" i="8"/>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O25" i="8" l="1"/>
  <c r="C1052" i="8" l="1"/>
  <c r="C1022" i="8"/>
  <c r="C992" i="8"/>
  <c r="C962" i="8"/>
  <c r="C932" i="8"/>
  <c r="C902" i="8"/>
  <c r="C872" i="8"/>
  <c r="C842" i="8"/>
  <c r="C812" i="8"/>
  <c r="C782" i="8"/>
  <c r="C752" i="8"/>
  <c r="C722" i="8"/>
  <c r="C692" i="8"/>
  <c r="C662" i="8"/>
  <c r="C632" i="8"/>
  <c r="C602" i="8"/>
  <c r="C572" i="8"/>
  <c r="C542" i="8"/>
  <c r="C512" i="8"/>
  <c r="C482" i="8"/>
  <c r="C452" i="8"/>
  <c r="C422" i="8"/>
  <c r="C362" i="8"/>
  <c r="C332" i="8"/>
  <c r="C302" i="8"/>
  <c r="C272" i="8"/>
  <c r="C242" i="8"/>
  <c r="C212" i="8"/>
  <c r="C182" i="8"/>
  <c r="C152" i="8"/>
  <c r="C122" i="8"/>
  <c r="C92" i="8"/>
  <c r="C62" i="8"/>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10" i="6"/>
  <c r="U1" i="8"/>
  <c r="V33" i="8" s="1"/>
  <c r="F33" i="8" s="1"/>
  <c r="C10" i="6"/>
  <c r="B3" i="8"/>
  <c r="A3" i="8" s="1"/>
  <c r="N30" i="8"/>
  <c r="O30" i="8" s="1"/>
  <c r="Q30" i="8" s="1"/>
  <c r="N8" i="8"/>
  <c r="N29" i="8"/>
  <c r="S29" i="8" s="1"/>
  <c r="N6" i="8"/>
  <c r="N12" i="8"/>
  <c r="N7" i="8"/>
  <c r="N10" i="8"/>
  <c r="N20" i="8"/>
  <c r="R20" i="8"/>
  <c r="N11" i="8"/>
  <c r="N9" i="8"/>
  <c r="N25" i="8"/>
  <c r="R25" i="8"/>
  <c r="N21" i="8"/>
  <c r="N17" i="8"/>
  <c r="N13" i="8"/>
  <c r="N16" i="8"/>
  <c r="N18" i="8"/>
  <c r="N14" i="8"/>
  <c r="N19" i="8"/>
  <c r="N15" i="8"/>
  <c r="O15" i="8" s="1"/>
  <c r="S15" i="8"/>
  <c r="N24" i="8"/>
  <c r="N23" i="8"/>
  <c r="N28" i="8"/>
  <c r="N26" i="8"/>
  <c r="N27" i="8"/>
  <c r="N22" i="8"/>
  <c r="R10" i="8"/>
  <c r="R15" i="8"/>
  <c r="C63" i="8"/>
  <c r="V63" i="8" s="1"/>
  <c r="V3" i="8" l="1"/>
  <c r="F3" i="8" s="1"/>
  <c r="B2" i="10"/>
  <c r="E10" i="6"/>
  <c r="S20" i="8"/>
  <c r="O20" i="8"/>
  <c r="S10" i="8"/>
  <c r="O10" i="8"/>
  <c r="R29" i="8"/>
  <c r="O29" i="8"/>
  <c r="C11" i="6"/>
  <c r="E11" i="6" s="1"/>
  <c r="B4" i="8"/>
  <c r="A4" i="8" s="1"/>
  <c r="B33" i="8"/>
  <c r="B34" i="8" s="1"/>
  <c r="B2" i="8"/>
  <c r="A2" i="8" s="1"/>
  <c r="S30" i="8"/>
  <c r="R30" i="8"/>
  <c r="S25" i="8"/>
  <c r="B63" i="8"/>
  <c r="F63" i="8"/>
  <c r="C71" i="8"/>
  <c r="L71" i="8" s="1"/>
  <c r="C81" i="8"/>
  <c r="L81" i="8" s="1"/>
  <c r="C86" i="8"/>
  <c r="L86" i="8" s="1"/>
  <c r="C76" i="8"/>
  <c r="L76" i="8" s="1"/>
  <c r="C66" i="8"/>
  <c r="L66" i="8" s="1"/>
  <c r="C51" i="8"/>
  <c r="L51" i="8" s="1"/>
  <c r="C46" i="8"/>
  <c r="L46" i="8" s="1"/>
  <c r="C36" i="8"/>
  <c r="L36" i="8" s="1"/>
  <c r="C41" i="8"/>
  <c r="L41" i="8" s="1"/>
  <c r="C56" i="8"/>
  <c r="L56" i="8" s="1"/>
  <c r="A63" i="8"/>
  <c r="C93" i="8"/>
  <c r="A33" i="8"/>
  <c r="C6" i="8" l="1"/>
  <c r="L6" i="8" s="1"/>
  <c r="B5" i="8"/>
  <c r="B6" i="8" s="1"/>
  <c r="B32" i="8"/>
  <c r="A32" i="8" s="1"/>
  <c r="C11" i="8"/>
  <c r="L11" i="8" s="1"/>
  <c r="C21" i="8"/>
  <c r="L21" i="8" s="1"/>
  <c r="C16" i="8"/>
  <c r="L16" i="8" s="1"/>
  <c r="C26" i="8"/>
  <c r="L26" i="8" s="1"/>
  <c r="B37" i="10"/>
  <c r="C37" i="10" s="1"/>
  <c r="D37" i="10" s="1"/>
  <c r="E37" i="10" s="1"/>
  <c r="F37" i="10" s="1"/>
  <c r="G37" i="10" s="1"/>
  <c r="B35" i="10"/>
  <c r="C35" i="10" s="1"/>
  <c r="D35" i="10" s="1"/>
  <c r="E35" i="10" s="1"/>
  <c r="F35" i="10" s="1"/>
  <c r="G35" i="10" s="1"/>
  <c r="B33" i="10"/>
  <c r="C33" i="10" s="1"/>
  <c r="D33" i="10" s="1"/>
  <c r="E33" i="10" s="1"/>
  <c r="F33" i="10" s="1"/>
  <c r="G33" i="10" s="1"/>
  <c r="B31" i="10"/>
  <c r="C31" i="10" s="1"/>
  <c r="D31" i="10" s="1"/>
  <c r="E31" i="10" s="1"/>
  <c r="F31" i="10" s="1"/>
  <c r="G31" i="10" s="1"/>
  <c r="B29" i="10"/>
  <c r="C29" i="10" s="1"/>
  <c r="D29" i="10" s="1"/>
  <c r="E29" i="10" s="1"/>
  <c r="F29" i="10" s="1"/>
  <c r="G29" i="10" s="1"/>
  <c r="B27" i="10"/>
  <c r="C27" i="10" s="1"/>
  <c r="D27" i="10" s="1"/>
  <c r="E27" i="10" s="1"/>
  <c r="F27" i="10" s="1"/>
  <c r="G27" i="10" s="1"/>
  <c r="B25" i="10"/>
  <c r="C25" i="10" s="1"/>
  <c r="D25" i="10" s="1"/>
  <c r="E25" i="10" s="1"/>
  <c r="F25" i="10" s="1"/>
  <c r="G25" i="10" s="1"/>
  <c r="B23" i="10"/>
  <c r="C23" i="10" s="1"/>
  <c r="D23" i="10" s="1"/>
  <c r="E23" i="10" s="1"/>
  <c r="F23" i="10" s="1"/>
  <c r="G23" i="10" s="1"/>
  <c r="B21" i="10"/>
  <c r="C21" i="10" s="1"/>
  <c r="D21" i="10" s="1"/>
  <c r="E21" i="10" s="1"/>
  <c r="F21" i="10" s="1"/>
  <c r="G21" i="10" s="1"/>
  <c r="B19" i="10"/>
  <c r="C19" i="10" s="1"/>
  <c r="D19" i="10" s="1"/>
  <c r="E19" i="10" s="1"/>
  <c r="F19" i="10" s="1"/>
  <c r="G19" i="10" s="1"/>
  <c r="B17" i="10"/>
  <c r="C17" i="10" s="1"/>
  <c r="D17" i="10" s="1"/>
  <c r="E17" i="10" s="1"/>
  <c r="F17" i="10" s="1"/>
  <c r="G17" i="10" s="1"/>
  <c r="B15" i="10"/>
  <c r="C15" i="10" s="1"/>
  <c r="D15" i="10" s="1"/>
  <c r="E15" i="10" s="1"/>
  <c r="F15" i="10" s="1"/>
  <c r="G15" i="10" s="1"/>
  <c r="B13" i="10"/>
  <c r="C13" i="10" s="1"/>
  <c r="D13" i="10" s="1"/>
  <c r="E13" i="10" s="1"/>
  <c r="F13" i="10" s="1"/>
  <c r="G13" i="10" s="1"/>
  <c r="B11" i="10"/>
  <c r="C11" i="10" s="1"/>
  <c r="D11" i="10" s="1"/>
  <c r="E11" i="10" s="1"/>
  <c r="F11" i="10" s="1"/>
  <c r="G11" i="10" s="1"/>
  <c r="B9" i="10"/>
  <c r="C9" i="10" s="1"/>
  <c r="D9" i="10" s="1"/>
  <c r="E9" i="10" s="1"/>
  <c r="F9" i="10" s="1"/>
  <c r="G9" i="10" s="1"/>
  <c r="B7" i="10"/>
  <c r="C7" i="10" s="1"/>
  <c r="D7" i="10" s="1"/>
  <c r="E7" i="10" s="1"/>
  <c r="F7" i="10" s="1"/>
  <c r="G7" i="10" s="1"/>
  <c r="B5" i="10"/>
  <c r="C5" i="10" s="1"/>
  <c r="D5" i="10" s="1"/>
  <c r="E5" i="10" s="1"/>
  <c r="F5" i="10" s="1"/>
  <c r="G5" i="10" s="1"/>
  <c r="B38" i="10"/>
  <c r="C38" i="10" s="1"/>
  <c r="D38" i="10" s="1"/>
  <c r="E38" i="10" s="1"/>
  <c r="F38" i="10" s="1"/>
  <c r="G38" i="10" s="1"/>
  <c r="B36" i="10"/>
  <c r="C36" i="10" s="1"/>
  <c r="D36" i="10" s="1"/>
  <c r="E36" i="10" s="1"/>
  <c r="F36" i="10" s="1"/>
  <c r="G36" i="10" s="1"/>
  <c r="B34" i="10"/>
  <c r="C34" i="10" s="1"/>
  <c r="D34" i="10" s="1"/>
  <c r="E34" i="10" s="1"/>
  <c r="F34" i="10" s="1"/>
  <c r="G34" i="10" s="1"/>
  <c r="B32" i="10"/>
  <c r="C32" i="10" s="1"/>
  <c r="D32" i="10" s="1"/>
  <c r="E32" i="10" s="1"/>
  <c r="F32" i="10" s="1"/>
  <c r="G32" i="10" s="1"/>
  <c r="B30" i="10"/>
  <c r="C30" i="10" s="1"/>
  <c r="D30" i="10" s="1"/>
  <c r="E30" i="10" s="1"/>
  <c r="F30" i="10" s="1"/>
  <c r="G30" i="10" s="1"/>
  <c r="B28" i="10"/>
  <c r="C28" i="10" s="1"/>
  <c r="D28" i="10" s="1"/>
  <c r="E28" i="10" s="1"/>
  <c r="F28" i="10" s="1"/>
  <c r="G28" i="10" s="1"/>
  <c r="B26" i="10"/>
  <c r="C26" i="10" s="1"/>
  <c r="D26" i="10" s="1"/>
  <c r="E26" i="10" s="1"/>
  <c r="F26" i="10" s="1"/>
  <c r="G26" i="10" s="1"/>
  <c r="B24" i="10"/>
  <c r="C24" i="10" s="1"/>
  <c r="D24" i="10" s="1"/>
  <c r="E24" i="10" s="1"/>
  <c r="F24" i="10" s="1"/>
  <c r="G24" i="10" s="1"/>
  <c r="B22" i="10"/>
  <c r="C22" i="10" s="1"/>
  <c r="D22" i="10" s="1"/>
  <c r="E22" i="10" s="1"/>
  <c r="F22" i="10" s="1"/>
  <c r="G22" i="10" s="1"/>
  <c r="B20" i="10"/>
  <c r="C20" i="10" s="1"/>
  <c r="D20" i="10" s="1"/>
  <c r="E20" i="10" s="1"/>
  <c r="F20" i="10" s="1"/>
  <c r="G20" i="10" s="1"/>
  <c r="B18" i="10"/>
  <c r="C18" i="10" s="1"/>
  <c r="D18" i="10" s="1"/>
  <c r="E18" i="10" s="1"/>
  <c r="F18" i="10" s="1"/>
  <c r="G18" i="10" s="1"/>
  <c r="B16" i="10"/>
  <c r="C16" i="10" s="1"/>
  <c r="D16" i="10" s="1"/>
  <c r="E16" i="10" s="1"/>
  <c r="F16" i="10" s="1"/>
  <c r="G16" i="10" s="1"/>
  <c r="B14" i="10"/>
  <c r="C14" i="10" s="1"/>
  <c r="D14" i="10" s="1"/>
  <c r="E14" i="10" s="1"/>
  <c r="F14" i="10" s="1"/>
  <c r="G14" i="10" s="1"/>
  <c r="B12" i="10"/>
  <c r="C12" i="10" s="1"/>
  <c r="D12" i="10" s="1"/>
  <c r="E12" i="10" s="1"/>
  <c r="F12" i="10" s="1"/>
  <c r="G12" i="10" s="1"/>
  <c r="B10" i="10"/>
  <c r="C10" i="10" s="1"/>
  <c r="D10" i="10" s="1"/>
  <c r="E10" i="10" s="1"/>
  <c r="F10" i="10" s="1"/>
  <c r="G10" i="10" s="1"/>
  <c r="B8" i="10"/>
  <c r="C8" i="10" s="1"/>
  <c r="D8" i="10" s="1"/>
  <c r="E8" i="10" s="1"/>
  <c r="F8" i="10" s="1"/>
  <c r="G8" i="10" s="1"/>
  <c r="B6" i="10"/>
  <c r="C6" i="10" s="1"/>
  <c r="D6" i="10" s="1"/>
  <c r="E6" i="10" s="1"/>
  <c r="F6" i="10" s="1"/>
  <c r="G6" i="10" s="1"/>
  <c r="B4" i="10"/>
  <c r="C4" i="10" s="1"/>
  <c r="D4" i="10" s="1"/>
  <c r="E4" i="10" s="1"/>
  <c r="F4" i="10" s="1"/>
  <c r="G4" i="10" s="1"/>
  <c r="C12" i="6"/>
  <c r="C13" i="6" s="1"/>
  <c r="A34" i="8"/>
  <c r="B35" i="8"/>
  <c r="V93" i="8"/>
  <c r="B93" i="8"/>
  <c r="B62" i="8"/>
  <c r="A62" i="8" s="1"/>
  <c r="B64" i="8"/>
  <c r="A5" i="8"/>
  <c r="C123" i="8"/>
  <c r="E12" i="6" l="1"/>
  <c r="A35" i="8"/>
  <c r="B36" i="8"/>
  <c r="V123" i="8"/>
  <c r="B123" i="8"/>
  <c r="B65" i="8"/>
  <c r="A64" i="8"/>
  <c r="B92" i="8"/>
  <c r="A92" i="8" s="1"/>
  <c r="B94" i="8"/>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C101" i="8"/>
  <c r="L101" i="8" s="1"/>
  <c r="C96" i="8"/>
  <c r="L96" i="8" s="1"/>
  <c r="C106" i="8"/>
  <c r="L106" i="8" s="1"/>
  <c r="C116" i="8"/>
  <c r="L116" i="8" s="1"/>
  <c r="F93" i="8"/>
  <c r="C111" i="8"/>
  <c r="L111" i="8" s="1"/>
  <c r="A93" i="8"/>
  <c r="C153" i="8"/>
  <c r="B7" i="8"/>
  <c r="A6" i="8"/>
  <c r="C14" i="6"/>
  <c r="E13" i="6"/>
  <c r="B37" i="8" l="1"/>
  <c r="A36" i="8"/>
  <c r="V153" i="8"/>
  <c r="B153" i="8"/>
  <c r="B122" i="8"/>
  <c r="A122" i="8" s="1"/>
  <c r="B124" i="8"/>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66" i="8"/>
  <c r="A65" i="8"/>
  <c r="A123" i="8"/>
  <c r="F123" i="8"/>
  <c r="C131" i="8"/>
  <c r="L131" i="8" s="1"/>
  <c r="C141" i="8"/>
  <c r="L141" i="8" s="1"/>
  <c r="C126" i="8"/>
  <c r="L126" i="8" s="1"/>
  <c r="C136" i="8"/>
  <c r="L136" i="8" s="1"/>
  <c r="C146" i="8"/>
  <c r="L146" i="8" s="1"/>
  <c r="B8" i="8"/>
  <c r="A7" i="8"/>
  <c r="C183" i="8"/>
  <c r="A94" i="8"/>
  <c r="C15" i="6"/>
  <c r="E14" i="6"/>
  <c r="B38" i="8" l="1"/>
  <c r="A37" i="8"/>
  <c r="B154" i="8"/>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52" i="8"/>
  <c r="A152" i="8" s="1"/>
  <c r="V183" i="8"/>
  <c r="B183" i="8"/>
  <c r="B67" i="8"/>
  <c r="A66" i="8"/>
  <c r="A95" i="8"/>
  <c r="A153" i="8"/>
  <c r="F153" i="8"/>
  <c r="C176" i="8"/>
  <c r="L176" i="8" s="1"/>
  <c r="C166" i="8"/>
  <c r="L166" i="8" s="1"/>
  <c r="C171" i="8"/>
  <c r="L171" i="8" s="1"/>
  <c r="C161" i="8"/>
  <c r="L161" i="8" s="1"/>
  <c r="C156" i="8"/>
  <c r="L156" i="8" s="1"/>
  <c r="A8" i="8"/>
  <c r="B9" i="8"/>
  <c r="C213" i="8"/>
  <c r="A124" i="8"/>
  <c r="C16" i="6"/>
  <c r="E15" i="6"/>
  <c r="B39" i="8" l="1"/>
  <c r="A38" i="8"/>
  <c r="V213" i="8"/>
  <c r="B213" i="8"/>
  <c r="B184" i="8"/>
  <c r="B185" i="8" s="1"/>
  <c r="B186" i="8" s="1"/>
  <c r="B187" i="8" s="1"/>
  <c r="B188" i="8" s="1"/>
  <c r="B189" i="8" s="1"/>
  <c r="B190" i="8" s="1"/>
  <c r="B191" i="8" s="1"/>
  <c r="B192" i="8" s="1"/>
  <c r="B193" i="8" s="1"/>
  <c r="B194" i="8" s="1"/>
  <c r="B195" i="8" s="1"/>
  <c r="B196" i="8" s="1"/>
  <c r="B197" i="8" s="1"/>
  <c r="B198" i="8" s="1"/>
  <c r="B199" i="8" s="1"/>
  <c r="B200" i="8" s="1"/>
  <c r="B201" i="8" s="1"/>
  <c r="B182" i="8"/>
  <c r="B68" i="8"/>
  <c r="A67" i="8"/>
  <c r="A183" i="8"/>
  <c r="A182" i="8"/>
  <c r="C186" i="8"/>
  <c r="L186" i="8" s="1"/>
  <c r="C191" i="8"/>
  <c r="L191" i="8" s="1"/>
  <c r="F183" i="8"/>
  <c r="C206" i="8"/>
  <c r="L206" i="8" s="1"/>
  <c r="C201" i="8"/>
  <c r="L201" i="8" s="1"/>
  <c r="C196" i="8"/>
  <c r="L196" i="8" s="1"/>
  <c r="A125" i="8"/>
  <c r="C243" i="8"/>
  <c r="A9" i="8"/>
  <c r="B10" i="8"/>
  <c r="A154" i="8"/>
  <c r="A96" i="8"/>
  <c r="C17" i="6"/>
  <c r="E16" i="6"/>
  <c r="B202" i="8" l="1"/>
  <c r="B203" i="8" s="1"/>
  <c r="B204" i="8" s="1"/>
  <c r="B205" i="8" s="1"/>
  <c r="B206" i="8" s="1"/>
  <c r="B207" i="8" s="1"/>
  <c r="B208" i="8" s="1"/>
  <c r="B209" i="8" s="1"/>
  <c r="B210" i="8" s="1"/>
  <c r="B211" i="8" s="1"/>
  <c r="A201" i="8"/>
  <c r="A39" i="8"/>
  <c r="B40" i="8"/>
  <c r="B212" i="8"/>
  <c r="B214" i="8"/>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V243" i="8"/>
  <c r="B243" i="8"/>
  <c r="B69" i="8"/>
  <c r="A68" i="8"/>
  <c r="A97" i="8"/>
  <c r="C236" i="8"/>
  <c r="L236" i="8" s="1"/>
  <c r="C231" i="8"/>
  <c r="L231" i="8" s="1"/>
  <c r="C221" i="8"/>
  <c r="L221" i="8" s="1"/>
  <c r="C216" i="8"/>
  <c r="L216" i="8" s="1"/>
  <c r="F213" i="8"/>
  <c r="C226" i="8"/>
  <c r="L226" i="8" s="1"/>
  <c r="A155" i="8"/>
  <c r="B11" i="8"/>
  <c r="A10" i="8"/>
  <c r="C273" i="8"/>
  <c r="A212" i="8"/>
  <c r="A213" i="8"/>
  <c r="A126" i="8"/>
  <c r="A184" i="8"/>
  <c r="E17" i="6"/>
  <c r="C18" i="6"/>
  <c r="B41" i="8" l="1"/>
  <c r="A40" i="8"/>
  <c r="B242" i="8"/>
  <c r="A242" i="8" s="1"/>
  <c r="B244" i="8"/>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V273" i="8"/>
  <c r="B273" i="8"/>
  <c r="B70" i="8"/>
  <c r="A69" i="8"/>
  <c r="A214" i="8"/>
  <c r="C303" i="8"/>
  <c r="A185" i="8"/>
  <c r="A127" i="8"/>
  <c r="A243" i="8"/>
  <c r="C246" i="8"/>
  <c r="L246" i="8" s="1"/>
  <c r="C261" i="8"/>
  <c r="L261" i="8" s="1"/>
  <c r="C266" i="8"/>
  <c r="L266" i="8" s="1"/>
  <c r="C251" i="8"/>
  <c r="L251" i="8" s="1"/>
  <c r="C256" i="8"/>
  <c r="L256" i="8" s="1"/>
  <c r="F243" i="8"/>
  <c r="A11" i="8"/>
  <c r="B12" i="8"/>
  <c r="A156" i="8"/>
  <c r="A98" i="8"/>
  <c r="E18" i="6"/>
  <c r="C19" i="6"/>
  <c r="B42" i="8" l="1"/>
  <c r="A41" i="8"/>
  <c r="A273" i="8"/>
  <c r="B272" i="8"/>
  <c r="A272" i="8" s="1"/>
  <c r="B274" i="8"/>
  <c r="V303" i="8"/>
  <c r="B303" i="8"/>
  <c r="B71" i="8"/>
  <c r="A70" i="8"/>
  <c r="A99" i="8"/>
  <c r="B13" i="8"/>
  <c r="A12" i="8"/>
  <c r="A128" i="8"/>
  <c r="A215" i="8"/>
  <c r="A157" i="8"/>
  <c r="A244" i="8"/>
  <c r="A186" i="8"/>
  <c r="C333" i="8"/>
  <c r="C276" i="8"/>
  <c r="L276" i="8" s="1"/>
  <c r="F273" i="8"/>
  <c r="C286" i="8"/>
  <c r="L286" i="8" s="1"/>
  <c r="C291" i="8"/>
  <c r="L291" i="8" s="1"/>
  <c r="C281" i="8"/>
  <c r="L281" i="8" s="1"/>
  <c r="C296" i="8"/>
  <c r="L296" i="8" s="1"/>
  <c r="C20" i="6"/>
  <c r="E19" i="6"/>
  <c r="A42" i="8" l="1"/>
  <c r="B43" i="8"/>
  <c r="B72" i="8"/>
  <c r="A71" i="8"/>
  <c r="V333" i="8"/>
  <c r="B333" i="8"/>
  <c r="A303" i="8"/>
  <c r="B302" i="8"/>
  <c r="A302" i="8" s="1"/>
  <c r="B304" i="8"/>
  <c r="B275" i="8"/>
  <c r="A274" i="8"/>
  <c r="C363" i="8"/>
  <c r="C321" i="8"/>
  <c r="L321" i="8" s="1"/>
  <c r="C306" i="8"/>
  <c r="L306" i="8" s="1"/>
  <c r="F303" i="8"/>
  <c r="C326" i="8"/>
  <c r="L326" i="8" s="1"/>
  <c r="C311" i="8"/>
  <c r="L311" i="8" s="1"/>
  <c r="C316" i="8"/>
  <c r="L316" i="8" s="1"/>
  <c r="A245" i="8"/>
  <c r="A216" i="8"/>
  <c r="A129" i="8"/>
  <c r="A187" i="8"/>
  <c r="A158" i="8"/>
  <c r="B14" i="8"/>
  <c r="A13" i="8"/>
  <c r="A100" i="8"/>
  <c r="C21" i="6"/>
  <c r="E20" i="6"/>
  <c r="A43" i="8" l="1"/>
  <c r="B44" i="8"/>
  <c r="V363" i="8"/>
  <c r="B363" i="8"/>
  <c r="B276" i="8"/>
  <c r="A275" i="8"/>
  <c r="A333" i="8"/>
  <c r="B332" i="8"/>
  <c r="A332" i="8" s="1"/>
  <c r="B334" i="8"/>
  <c r="B305" i="8"/>
  <c r="A304" i="8"/>
  <c r="B73" i="8"/>
  <c r="A72" i="8"/>
  <c r="A101" i="8"/>
  <c r="A188" i="8"/>
  <c r="A130" i="8"/>
  <c r="A246" i="8"/>
  <c r="B15" i="8"/>
  <c r="A14" i="8"/>
  <c r="A159" i="8"/>
  <c r="A217" i="8"/>
  <c r="C393" i="8"/>
  <c r="C351" i="8"/>
  <c r="L351" i="8" s="1"/>
  <c r="C356" i="8"/>
  <c r="L356" i="8" s="1"/>
  <c r="C346" i="8"/>
  <c r="L346" i="8" s="1"/>
  <c r="C341" i="8"/>
  <c r="L341" i="8" s="1"/>
  <c r="F333" i="8"/>
  <c r="C336" i="8"/>
  <c r="L336" i="8" s="1"/>
  <c r="E21" i="6"/>
  <c r="C22" i="6"/>
  <c r="A44" i="8" l="1"/>
  <c r="B45" i="8"/>
  <c r="B74" i="8"/>
  <c r="A73" i="8"/>
  <c r="B306" i="8"/>
  <c r="A305" i="8"/>
  <c r="A363" i="8"/>
  <c r="B362" i="8"/>
  <c r="A362" i="8" s="1"/>
  <c r="B364" i="8"/>
  <c r="V393" i="8"/>
  <c r="B393" i="8"/>
  <c r="B335" i="8"/>
  <c r="A334" i="8"/>
  <c r="B277" i="8"/>
  <c r="A276" i="8"/>
  <c r="C376" i="8"/>
  <c r="L376" i="8" s="1"/>
  <c r="F363" i="8"/>
  <c r="C381" i="8"/>
  <c r="L381" i="8" s="1"/>
  <c r="C366" i="8"/>
  <c r="L366" i="8" s="1"/>
  <c r="C386" i="8"/>
  <c r="L386" i="8" s="1"/>
  <c r="C371" i="8"/>
  <c r="L371" i="8" s="1"/>
  <c r="A15" i="8"/>
  <c r="B16" i="8"/>
  <c r="A247" i="8"/>
  <c r="A131" i="8"/>
  <c r="A189" i="8"/>
  <c r="A102" i="8"/>
  <c r="C423" i="8"/>
  <c r="A218" i="8"/>
  <c r="A160" i="8"/>
  <c r="C23" i="6"/>
  <c r="E22" i="6"/>
  <c r="B46" i="8" l="1"/>
  <c r="A45" i="8"/>
  <c r="V423" i="8"/>
  <c r="B423" i="8"/>
  <c r="B278" i="8"/>
  <c r="A277" i="8"/>
  <c r="B336" i="8"/>
  <c r="A335" i="8"/>
  <c r="A393" i="8"/>
  <c r="B392" i="8"/>
  <c r="A392" i="8" s="1"/>
  <c r="B394" i="8"/>
  <c r="B365" i="8"/>
  <c r="A364" i="8"/>
  <c r="B307" i="8"/>
  <c r="A306" i="8"/>
  <c r="B75" i="8"/>
  <c r="A74" i="8"/>
  <c r="C453" i="8"/>
  <c r="A132" i="8"/>
  <c r="C401" i="8"/>
  <c r="L401" i="8" s="1"/>
  <c r="C406" i="8"/>
  <c r="L406" i="8" s="1"/>
  <c r="C396" i="8"/>
  <c r="L396" i="8" s="1"/>
  <c r="C416" i="8"/>
  <c r="L416" i="8" s="1"/>
  <c r="F393" i="8"/>
  <c r="C411" i="8"/>
  <c r="L411" i="8" s="1"/>
  <c r="A103" i="8"/>
  <c r="A190" i="8"/>
  <c r="A161" i="8"/>
  <c r="A219" i="8"/>
  <c r="A248" i="8"/>
  <c r="A16" i="8"/>
  <c r="B17" i="8"/>
  <c r="C24" i="6"/>
  <c r="E23" i="6"/>
  <c r="B47" i="8" l="1"/>
  <c r="A46" i="8"/>
  <c r="V453" i="8"/>
  <c r="B453" i="8"/>
  <c r="B76" i="8"/>
  <c r="A75" i="8"/>
  <c r="B308" i="8"/>
  <c r="A307" i="8"/>
  <c r="B366" i="8"/>
  <c r="A365" i="8"/>
  <c r="A423" i="8"/>
  <c r="B422" i="8"/>
  <c r="A422" i="8" s="1"/>
  <c r="B424" i="8"/>
  <c r="B395" i="8"/>
  <c r="A394" i="8"/>
  <c r="B337" i="8"/>
  <c r="A336" i="8"/>
  <c r="B279" i="8"/>
  <c r="A278" i="8"/>
  <c r="B18" i="8"/>
  <c r="A17" i="8"/>
  <c r="A133" i="8"/>
  <c r="C483" i="8"/>
  <c r="A249" i="8"/>
  <c r="A191" i="8"/>
  <c r="A220" i="8"/>
  <c r="A162" i="8"/>
  <c r="A104" i="8"/>
  <c r="C436" i="8"/>
  <c r="L436" i="8" s="1"/>
  <c r="F423" i="8"/>
  <c r="C441" i="8"/>
  <c r="L441" i="8" s="1"/>
  <c r="C426" i="8"/>
  <c r="L426" i="8" s="1"/>
  <c r="C446" i="8"/>
  <c r="L446" i="8" s="1"/>
  <c r="C431" i="8"/>
  <c r="L431" i="8" s="1"/>
  <c r="E24" i="6"/>
  <c r="C25" i="6"/>
  <c r="B48" i="8" l="1"/>
  <c r="A47" i="8"/>
  <c r="B280" i="8"/>
  <c r="A279" i="8"/>
  <c r="B338" i="8"/>
  <c r="A337" i="8"/>
  <c r="B396" i="8"/>
  <c r="A395" i="8"/>
  <c r="A453" i="8"/>
  <c r="B452" i="8"/>
  <c r="A452" i="8" s="1"/>
  <c r="B454" i="8"/>
  <c r="V483" i="8"/>
  <c r="B483" i="8"/>
  <c r="B425" i="8"/>
  <c r="A424" i="8"/>
  <c r="B367" i="8"/>
  <c r="A366" i="8"/>
  <c r="B309" i="8"/>
  <c r="A308" i="8"/>
  <c r="B77" i="8"/>
  <c r="A76" i="8"/>
  <c r="A105" i="8"/>
  <c r="A163" i="8"/>
  <c r="A250" i="8"/>
  <c r="A134" i="8"/>
  <c r="A221" i="8"/>
  <c r="A192" i="8"/>
  <c r="C513" i="8"/>
  <c r="C466" i="8"/>
  <c r="L466" i="8" s="1"/>
  <c r="C461" i="8"/>
  <c r="L461" i="8" s="1"/>
  <c r="C471" i="8"/>
  <c r="L471" i="8" s="1"/>
  <c r="C456" i="8"/>
  <c r="L456" i="8" s="1"/>
  <c r="F453" i="8"/>
  <c r="C476" i="8"/>
  <c r="L476" i="8" s="1"/>
  <c r="B19" i="8"/>
  <c r="A18" i="8"/>
  <c r="E25" i="6"/>
  <c r="C26" i="6"/>
  <c r="A48" i="8" l="1"/>
  <c r="B49" i="8"/>
  <c r="B78" i="8"/>
  <c r="A77" i="8"/>
  <c r="B310" i="8"/>
  <c r="A309" i="8"/>
  <c r="B368" i="8"/>
  <c r="A367" i="8"/>
  <c r="B426" i="8"/>
  <c r="A425" i="8"/>
  <c r="V513" i="8"/>
  <c r="B513" i="8"/>
  <c r="A483" i="8"/>
  <c r="B482" i="8"/>
  <c r="A482" i="8" s="1"/>
  <c r="B484" i="8"/>
  <c r="B455" i="8"/>
  <c r="A454" i="8"/>
  <c r="B397" i="8"/>
  <c r="A396" i="8"/>
  <c r="B339" i="8"/>
  <c r="A338" i="8"/>
  <c r="B281" i="8"/>
  <c r="A280" i="8"/>
  <c r="C543" i="8"/>
  <c r="C486" i="8"/>
  <c r="L486" i="8" s="1"/>
  <c r="C491" i="8"/>
  <c r="L491" i="8" s="1"/>
  <c r="C506" i="8"/>
  <c r="L506" i="8" s="1"/>
  <c r="F483" i="8"/>
  <c r="C496" i="8"/>
  <c r="L496" i="8" s="1"/>
  <c r="C501" i="8"/>
  <c r="L501" i="8" s="1"/>
  <c r="A251" i="8"/>
  <c r="B20" i="8"/>
  <c r="A19" i="8"/>
  <c r="A193" i="8"/>
  <c r="A222" i="8"/>
  <c r="A135" i="8"/>
  <c r="A164" i="8"/>
  <c r="A106" i="8"/>
  <c r="E26" i="6"/>
  <c r="C27" i="6"/>
  <c r="B50" i="8" l="1"/>
  <c r="A49" i="8"/>
  <c r="V543" i="8"/>
  <c r="B543" i="8"/>
  <c r="A281" i="8"/>
  <c r="B282" i="8"/>
  <c r="B340" i="8"/>
  <c r="A339" i="8"/>
  <c r="B398" i="8"/>
  <c r="A397" i="8"/>
  <c r="B456" i="8"/>
  <c r="A455" i="8"/>
  <c r="B512" i="8"/>
  <c r="A512" i="8" s="1"/>
  <c r="A513" i="8"/>
  <c r="B514" i="8"/>
  <c r="B485" i="8"/>
  <c r="A484" i="8"/>
  <c r="B427" i="8"/>
  <c r="A426" i="8"/>
  <c r="B369" i="8"/>
  <c r="A368" i="8"/>
  <c r="B311" i="8"/>
  <c r="A310" i="8"/>
  <c r="B79" i="8"/>
  <c r="A78" i="8"/>
  <c r="A107" i="8"/>
  <c r="A223" i="8"/>
  <c r="B21" i="8"/>
  <c r="A20" i="8"/>
  <c r="A165" i="8"/>
  <c r="A136" i="8"/>
  <c r="A194" i="8"/>
  <c r="A252" i="8"/>
  <c r="C573" i="8"/>
  <c r="C526" i="8"/>
  <c r="L526" i="8" s="1"/>
  <c r="C531" i="8"/>
  <c r="L531" i="8" s="1"/>
  <c r="C536" i="8"/>
  <c r="L536" i="8" s="1"/>
  <c r="F513" i="8"/>
  <c r="C516" i="8"/>
  <c r="L516" i="8" s="1"/>
  <c r="C521" i="8"/>
  <c r="C28" i="6"/>
  <c r="E27" i="6"/>
  <c r="A50" i="8" l="1"/>
  <c r="B51" i="8"/>
  <c r="B80" i="8"/>
  <c r="A79" i="8"/>
  <c r="A311" i="8"/>
  <c r="B312" i="8"/>
  <c r="B370" i="8"/>
  <c r="A369" i="8"/>
  <c r="B428" i="8"/>
  <c r="A427" i="8"/>
  <c r="B486" i="8"/>
  <c r="A485" i="8"/>
  <c r="A282" i="8"/>
  <c r="B283" i="8"/>
  <c r="A543" i="8"/>
  <c r="B544" i="8"/>
  <c r="B542" i="8"/>
  <c r="A542" i="8" s="1"/>
  <c r="V573" i="8"/>
  <c r="B573" i="8"/>
  <c r="B515" i="8"/>
  <c r="A514" i="8"/>
  <c r="B457" i="8"/>
  <c r="A456" i="8"/>
  <c r="B399" i="8"/>
  <c r="A398" i="8"/>
  <c r="B341" i="8"/>
  <c r="A340" i="8"/>
  <c r="C603" i="8"/>
  <c r="C556" i="8"/>
  <c r="L556" i="8" s="1"/>
  <c r="C551" i="8"/>
  <c r="L551" i="8" s="1"/>
  <c r="C546" i="8"/>
  <c r="L546" i="8" s="1"/>
  <c r="F543" i="8"/>
  <c r="C566" i="8"/>
  <c r="L566" i="8" s="1"/>
  <c r="C561" i="8"/>
  <c r="L561" i="8" s="1"/>
  <c r="A253" i="8"/>
  <c r="A195" i="8"/>
  <c r="A137" i="8"/>
  <c r="A224" i="8"/>
  <c r="A108" i="8"/>
  <c r="A166" i="8"/>
  <c r="A21" i="8"/>
  <c r="B22" i="8"/>
  <c r="C29" i="6"/>
  <c r="E28" i="6"/>
  <c r="B52" i="8" l="1"/>
  <c r="A51" i="8"/>
  <c r="V603" i="8"/>
  <c r="B603" i="8"/>
  <c r="A341" i="8"/>
  <c r="B342" i="8"/>
  <c r="B400" i="8"/>
  <c r="A399" i="8"/>
  <c r="B458" i="8"/>
  <c r="A457" i="8"/>
  <c r="B516" i="8"/>
  <c r="A515" i="8"/>
  <c r="B545" i="8"/>
  <c r="A544" i="8"/>
  <c r="A283" i="8"/>
  <c r="B284" i="8"/>
  <c r="A312" i="8"/>
  <c r="B313" i="8"/>
  <c r="A573" i="8"/>
  <c r="B574" i="8"/>
  <c r="B572" i="8"/>
  <c r="A572" i="8" s="1"/>
  <c r="B487" i="8"/>
  <c r="A486" i="8"/>
  <c r="B429" i="8"/>
  <c r="A428" i="8"/>
  <c r="B371" i="8"/>
  <c r="A370" i="8"/>
  <c r="B81" i="8"/>
  <c r="A80" i="8"/>
  <c r="B23" i="8"/>
  <c r="A22" i="8"/>
  <c r="A167" i="8"/>
  <c r="A109" i="8"/>
  <c r="A196" i="8"/>
  <c r="A254" i="8"/>
  <c r="A225" i="8"/>
  <c r="A138" i="8"/>
  <c r="C633" i="8"/>
  <c r="F573" i="8"/>
  <c r="C596" i="8"/>
  <c r="L596" i="8" s="1"/>
  <c r="C586" i="8"/>
  <c r="L586" i="8" s="1"/>
  <c r="C591" i="8"/>
  <c r="L591" i="8" s="1"/>
  <c r="C576" i="8"/>
  <c r="L576" i="8" s="1"/>
  <c r="C581" i="8"/>
  <c r="L581" i="8" s="1"/>
  <c r="E29" i="6"/>
  <c r="C30" i="6"/>
  <c r="A52" i="8" l="1"/>
  <c r="B53" i="8"/>
  <c r="B82" i="8"/>
  <c r="A81" i="8"/>
  <c r="A371" i="8"/>
  <c r="B372" i="8"/>
  <c r="B430" i="8"/>
  <c r="A429" i="8"/>
  <c r="B488" i="8"/>
  <c r="A487" i="8"/>
  <c r="B575" i="8"/>
  <c r="A574" i="8"/>
  <c r="A313" i="8"/>
  <c r="B314" i="8"/>
  <c r="A284" i="8"/>
  <c r="B285" i="8"/>
  <c r="A342" i="8"/>
  <c r="B343" i="8"/>
  <c r="A603" i="8"/>
  <c r="B604" i="8"/>
  <c r="B602" i="8"/>
  <c r="A602" i="8" s="1"/>
  <c r="V633" i="8"/>
  <c r="B633" i="8"/>
  <c r="B546" i="8"/>
  <c r="A545" i="8"/>
  <c r="B517" i="8"/>
  <c r="A516" i="8"/>
  <c r="B459" i="8"/>
  <c r="A458" i="8"/>
  <c r="B401" i="8"/>
  <c r="A400" i="8"/>
  <c r="C611" i="8"/>
  <c r="L611" i="8" s="1"/>
  <c r="C606" i="8"/>
  <c r="L606" i="8" s="1"/>
  <c r="C616" i="8"/>
  <c r="L616" i="8" s="1"/>
  <c r="C621" i="8"/>
  <c r="L621" i="8" s="1"/>
  <c r="C626" i="8"/>
  <c r="L626" i="8" s="1"/>
  <c r="F603" i="8"/>
  <c r="A139" i="8"/>
  <c r="A226" i="8"/>
  <c r="A255" i="8"/>
  <c r="A197" i="8"/>
  <c r="A110" i="8"/>
  <c r="A168" i="8"/>
  <c r="C663" i="8"/>
  <c r="B24" i="8"/>
  <c r="A23" i="8"/>
  <c r="E30" i="6"/>
  <c r="C31" i="6"/>
  <c r="A53" i="8" l="1"/>
  <c r="B54" i="8"/>
  <c r="V663" i="8"/>
  <c r="B663" i="8"/>
  <c r="A401" i="8"/>
  <c r="B402" i="8"/>
  <c r="B460" i="8"/>
  <c r="A459" i="8"/>
  <c r="B518" i="8"/>
  <c r="A517" i="8"/>
  <c r="B547" i="8"/>
  <c r="A546" i="8"/>
  <c r="B605" i="8"/>
  <c r="A604" i="8"/>
  <c r="A343" i="8"/>
  <c r="B344" i="8"/>
  <c r="A285" i="8"/>
  <c r="B286" i="8"/>
  <c r="A314" i="8"/>
  <c r="B315" i="8"/>
  <c r="A372" i="8"/>
  <c r="B373" i="8"/>
  <c r="A633" i="8"/>
  <c r="B634" i="8"/>
  <c r="B632" i="8"/>
  <c r="A632" i="8" s="1"/>
  <c r="B576" i="8"/>
  <c r="A575" i="8"/>
  <c r="B489" i="8"/>
  <c r="A488" i="8"/>
  <c r="B431" i="8"/>
  <c r="A430" i="8"/>
  <c r="B83" i="8"/>
  <c r="A82" i="8"/>
  <c r="C646" i="8"/>
  <c r="L646" i="8" s="1"/>
  <c r="C641" i="8"/>
  <c r="L641" i="8" s="1"/>
  <c r="C636" i="8"/>
  <c r="L636" i="8" s="1"/>
  <c r="C656" i="8"/>
  <c r="L656" i="8" s="1"/>
  <c r="F633" i="8"/>
  <c r="C651" i="8"/>
  <c r="L651" i="8" s="1"/>
  <c r="A169" i="8"/>
  <c r="A256" i="8"/>
  <c r="A24" i="8"/>
  <c r="B25" i="8"/>
  <c r="C693" i="8"/>
  <c r="V693" i="8" s="1"/>
  <c r="A111" i="8"/>
  <c r="A198" i="8"/>
  <c r="A227" i="8"/>
  <c r="A140" i="8"/>
  <c r="E31" i="6"/>
  <c r="C32" i="6"/>
  <c r="C711" i="8" l="1"/>
  <c r="L711" i="8" s="1"/>
  <c r="C701" i="8"/>
  <c r="L701" i="8" s="1"/>
  <c r="C716" i="8"/>
  <c r="L716" i="8" s="1"/>
  <c r="C706" i="8"/>
  <c r="L706" i="8" s="1"/>
  <c r="C696" i="8"/>
  <c r="L696" i="8" s="1"/>
  <c r="F693" i="8"/>
  <c r="B55" i="8"/>
  <c r="A54" i="8"/>
  <c r="B693" i="8"/>
  <c r="B84" i="8"/>
  <c r="A83" i="8"/>
  <c r="A431" i="8"/>
  <c r="B432" i="8"/>
  <c r="B490" i="8"/>
  <c r="A489" i="8"/>
  <c r="B577" i="8"/>
  <c r="A576" i="8"/>
  <c r="B635" i="8"/>
  <c r="A634" i="8"/>
  <c r="A373" i="8"/>
  <c r="B374" i="8"/>
  <c r="A315" i="8"/>
  <c r="B316" i="8"/>
  <c r="A286" i="8"/>
  <c r="B287" i="8"/>
  <c r="A344" i="8"/>
  <c r="B345" i="8"/>
  <c r="A402" i="8"/>
  <c r="B403" i="8"/>
  <c r="A663" i="8"/>
  <c r="B664" i="8"/>
  <c r="B662" i="8"/>
  <c r="A662" i="8" s="1"/>
  <c r="B606" i="8"/>
  <c r="A605" i="8"/>
  <c r="B548" i="8"/>
  <c r="A547" i="8"/>
  <c r="B519" i="8"/>
  <c r="A518" i="8"/>
  <c r="B461" i="8"/>
  <c r="A460" i="8"/>
  <c r="A141" i="8"/>
  <c r="A228" i="8"/>
  <c r="A112" i="8"/>
  <c r="C671" i="8"/>
  <c r="L671" i="8" s="1"/>
  <c r="F663" i="8"/>
  <c r="C676" i="8"/>
  <c r="L676" i="8" s="1"/>
  <c r="C681" i="8"/>
  <c r="L681" i="8" s="1"/>
  <c r="C666" i="8"/>
  <c r="L666" i="8" s="1"/>
  <c r="C686" i="8"/>
  <c r="L686" i="8" s="1"/>
  <c r="A199" i="8"/>
  <c r="C723" i="8"/>
  <c r="A25" i="8"/>
  <c r="B26" i="8"/>
  <c r="A257" i="8"/>
  <c r="A170" i="8"/>
  <c r="E32" i="6"/>
  <c r="C33" i="6"/>
  <c r="B56" i="8" l="1"/>
  <c r="A55" i="8"/>
  <c r="A461" i="8"/>
  <c r="B462" i="8"/>
  <c r="B520" i="8"/>
  <c r="A519" i="8"/>
  <c r="B549" i="8"/>
  <c r="A548" i="8"/>
  <c r="B607" i="8"/>
  <c r="A606" i="8"/>
  <c r="B665" i="8"/>
  <c r="A664" i="8"/>
  <c r="A403" i="8"/>
  <c r="B404" i="8"/>
  <c r="A345" i="8"/>
  <c r="B346" i="8"/>
  <c r="A287" i="8"/>
  <c r="B288" i="8"/>
  <c r="A316" i="8"/>
  <c r="B317" i="8"/>
  <c r="A374" i="8"/>
  <c r="B375" i="8"/>
  <c r="A432" i="8"/>
  <c r="B433" i="8"/>
  <c r="A693" i="8"/>
  <c r="B694" i="8"/>
  <c r="B692" i="8"/>
  <c r="A692" i="8" s="1"/>
  <c r="V723" i="8"/>
  <c r="B723" i="8"/>
  <c r="B636" i="8"/>
  <c r="A635" i="8"/>
  <c r="B578" i="8"/>
  <c r="A577" i="8"/>
  <c r="B491" i="8"/>
  <c r="A490" i="8"/>
  <c r="B85" i="8"/>
  <c r="A84" i="8"/>
  <c r="B27" i="8"/>
  <c r="A26" i="8"/>
  <c r="C753" i="8"/>
  <c r="A113" i="8"/>
  <c r="A142" i="8"/>
  <c r="A171" i="8"/>
  <c r="A258" i="8"/>
  <c r="A200" i="8"/>
  <c r="A229" i="8"/>
  <c r="C34" i="6"/>
  <c r="E33" i="6"/>
  <c r="C746" i="8" l="1"/>
  <c r="L746" i="8" s="1"/>
  <c r="C736" i="8"/>
  <c r="L736" i="8" s="1"/>
  <c r="C726" i="8"/>
  <c r="L726" i="8" s="1"/>
  <c r="F723" i="8"/>
  <c r="C741" i="8"/>
  <c r="L741" i="8" s="1"/>
  <c r="C731" i="8"/>
  <c r="L731" i="8" s="1"/>
  <c r="A56" i="8"/>
  <c r="B57" i="8"/>
  <c r="V753" i="8"/>
  <c r="B753" i="8"/>
  <c r="B86" i="8"/>
  <c r="A85" i="8"/>
  <c r="A491" i="8"/>
  <c r="B492" i="8"/>
  <c r="B579" i="8"/>
  <c r="A578" i="8"/>
  <c r="B637" i="8"/>
  <c r="A636" i="8"/>
  <c r="B695" i="8"/>
  <c r="A694" i="8"/>
  <c r="A433" i="8"/>
  <c r="B434" i="8"/>
  <c r="A375" i="8"/>
  <c r="B376" i="8"/>
  <c r="A317" i="8"/>
  <c r="B318" i="8"/>
  <c r="A288" i="8"/>
  <c r="B289" i="8"/>
  <c r="A346" i="8"/>
  <c r="B347" i="8"/>
  <c r="A404" i="8"/>
  <c r="B405" i="8"/>
  <c r="A462" i="8"/>
  <c r="B463" i="8"/>
  <c r="A723" i="8"/>
  <c r="B724" i="8"/>
  <c r="B722" i="8"/>
  <c r="A722" i="8" s="1"/>
  <c r="B666" i="8"/>
  <c r="A665" i="8"/>
  <c r="B608" i="8"/>
  <c r="A607" i="8"/>
  <c r="B550" i="8"/>
  <c r="A549" i="8"/>
  <c r="B521" i="8"/>
  <c r="A520" i="8"/>
  <c r="A259" i="8"/>
  <c r="A172" i="8"/>
  <c r="A143" i="8"/>
  <c r="C783" i="8"/>
  <c r="A230" i="8"/>
  <c r="A114" i="8"/>
  <c r="B28" i="8"/>
  <c r="A27" i="8"/>
  <c r="C35" i="6"/>
  <c r="E34" i="6"/>
  <c r="C771" i="8" l="1"/>
  <c r="L771" i="8" s="1"/>
  <c r="C761" i="8"/>
  <c r="L761" i="8" s="1"/>
  <c r="C776" i="8"/>
  <c r="L776" i="8" s="1"/>
  <c r="C766" i="8"/>
  <c r="L766" i="8" s="1"/>
  <c r="C756" i="8"/>
  <c r="L756" i="8" s="1"/>
  <c r="F753" i="8"/>
  <c r="B58" i="8"/>
  <c r="A57" i="8"/>
  <c r="V783" i="8"/>
  <c r="B783" i="8"/>
  <c r="A521" i="8"/>
  <c r="B522" i="8"/>
  <c r="B551" i="8"/>
  <c r="A550" i="8"/>
  <c r="B609" i="8"/>
  <c r="A608" i="8"/>
  <c r="B667" i="8"/>
  <c r="A666" i="8"/>
  <c r="B725" i="8"/>
  <c r="A724" i="8"/>
  <c r="A463" i="8"/>
  <c r="B464" i="8"/>
  <c r="A405" i="8"/>
  <c r="B406" i="8"/>
  <c r="A347" i="8"/>
  <c r="B348" i="8"/>
  <c r="A289" i="8"/>
  <c r="B290" i="8"/>
  <c r="A318" i="8"/>
  <c r="B319" i="8"/>
  <c r="A376" i="8"/>
  <c r="B377" i="8"/>
  <c r="A434" i="8"/>
  <c r="B435" i="8"/>
  <c r="A492" i="8"/>
  <c r="B493" i="8"/>
  <c r="A753" i="8"/>
  <c r="B754" i="8"/>
  <c r="B752" i="8"/>
  <c r="A752" i="8" s="1"/>
  <c r="B696" i="8"/>
  <c r="A695" i="8"/>
  <c r="B638" i="8"/>
  <c r="A637" i="8"/>
  <c r="B580" i="8"/>
  <c r="A579" i="8"/>
  <c r="B87" i="8"/>
  <c r="A86" i="8"/>
  <c r="A202" i="8"/>
  <c r="C813" i="8"/>
  <c r="A260" i="8"/>
  <c r="A28" i="8"/>
  <c r="B29" i="8"/>
  <c r="A115" i="8"/>
  <c r="A231" i="8"/>
  <c r="A144" i="8"/>
  <c r="A173" i="8"/>
  <c r="C36" i="6"/>
  <c r="E35" i="6"/>
  <c r="C806" i="8" l="1"/>
  <c r="L806" i="8" s="1"/>
  <c r="C796" i="8"/>
  <c r="L796" i="8" s="1"/>
  <c r="C786" i="8"/>
  <c r="L786" i="8" s="1"/>
  <c r="F783" i="8"/>
  <c r="C801" i="8"/>
  <c r="L801" i="8" s="1"/>
  <c r="C791" i="8"/>
  <c r="L791" i="8" s="1"/>
  <c r="B59" i="8"/>
  <c r="A58" i="8"/>
  <c r="V813" i="8"/>
  <c r="B813" i="8"/>
  <c r="B88" i="8"/>
  <c r="A87" i="8"/>
  <c r="B581" i="8"/>
  <c r="A580" i="8"/>
  <c r="B639" i="8"/>
  <c r="A638" i="8"/>
  <c r="B697" i="8"/>
  <c r="A696" i="8"/>
  <c r="B755" i="8"/>
  <c r="A754" i="8"/>
  <c r="A493" i="8"/>
  <c r="B494" i="8"/>
  <c r="A435" i="8"/>
  <c r="B436" i="8"/>
  <c r="A377" i="8"/>
  <c r="B378" i="8"/>
  <c r="A319" i="8"/>
  <c r="B320" i="8"/>
  <c r="A290" i="8"/>
  <c r="B291" i="8"/>
  <c r="A348" i="8"/>
  <c r="B349" i="8"/>
  <c r="A406" i="8"/>
  <c r="B407" i="8"/>
  <c r="A464" i="8"/>
  <c r="B465" i="8"/>
  <c r="A522" i="8"/>
  <c r="B523" i="8"/>
  <c r="A783" i="8"/>
  <c r="B784" i="8"/>
  <c r="B782" i="8"/>
  <c r="A782" i="8" s="1"/>
  <c r="B726" i="8"/>
  <c r="A725" i="8"/>
  <c r="B668" i="8"/>
  <c r="A667" i="8"/>
  <c r="B610" i="8"/>
  <c r="A609" i="8"/>
  <c r="A551" i="8"/>
  <c r="B552" i="8"/>
  <c r="A145" i="8"/>
  <c r="A203" i="8"/>
  <c r="A174" i="8"/>
  <c r="A232" i="8"/>
  <c r="A116" i="8"/>
  <c r="B30" i="8"/>
  <c r="A29" i="8"/>
  <c r="A261" i="8"/>
  <c r="C843" i="8"/>
  <c r="C37" i="6"/>
  <c r="E36" i="6"/>
  <c r="C831" i="8" l="1"/>
  <c r="L831" i="8" s="1"/>
  <c r="C821" i="8"/>
  <c r="L821" i="8" s="1"/>
  <c r="C836" i="8"/>
  <c r="L836" i="8" s="1"/>
  <c r="C826" i="8"/>
  <c r="L826" i="8" s="1"/>
  <c r="C816" i="8"/>
  <c r="L816" i="8" s="1"/>
  <c r="F813" i="8"/>
  <c r="B60" i="8"/>
  <c r="A59" i="8"/>
  <c r="B611" i="8"/>
  <c r="A610" i="8"/>
  <c r="B669" i="8"/>
  <c r="A668" i="8"/>
  <c r="B727" i="8"/>
  <c r="A726" i="8"/>
  <c r="B785" i="8"/>
  <c r="A784" i="8"/>
  <c r="A523" i="8"/>
  <c r="B524" i="8"/>
  <c r="A465" i="8"/>
  <c r="B466" i="8"/>
  <c r="A407" i="8"/>
  <c r="B408" i="8"/>
  <c r="A349" i="8"/>
  <c r="B350" i="8"/>
  <c r="A291" i="8"/>
  <c r="B292" i="8"/>
  <c r="A320" i="8"/>
  <c r="B321" i="8"/>
  <c r="A378" i="8"/>
  <c r="B379" i="8"/>
  <c r="A436" i="8"/>
  <c r="B437" i="8"/>
  <c r="A494" i="8"/>
  <c r="B495" i="8"/>
  <c r="A813" i="8"/>
  <c r="B814" i="8"/>
  <c r="B812" i="8"/>
  <c r="A812" i="8" s="1"/>
  <c r="V843" i="8"/>
  <c r="B843" i="8"/>
  <c r="A552" i="8"/>
  <c r="B553" i="8"/>
  <c r="B756" i="8"/>
  <c r="A755" i="8"/>
  <c r="B698" i="8"/>
  <c r="A697" i="8"/>
  <c r="B640" i="8"/>
  <c r="A639" i="8"/>
  <c r="A581" i="8"/>
  <c r="B582" i="8"/>
  <c r="B89" i="8"/>
  <c r="A88" i="8"/>
  <c r="C873" i="8"/>
  <c r="B31" i="8"/>
  <c r="A31" i="8" s="1"/>
  <c r="A30" i="8"/>
  <c r="A175" i="8"/>
  <c r="A262" i="8"/>
  <c r="A117" i="8"/>
  <c r="A233" i="8"/>
  <c r="A204" i="8"/>
  <c r="A146" i="8"/>
  <c r="C38" i="6"/>
  <c r="E37" i="6"/>
  <c r="C866" i="8" l="1"/>
  <c r="L866" i="8" s="1"/>
  <c r="C856" i="8"/>
  <c r="L856" i="8" s="1"/>
  <c r="C846" i="8"/>
  <c r="L846" i="8" s="1"/>
  <c r="F843" i="8"/>
  <c r="C861" i="8"/>
  <c r="L861" i="8" s="1"/>
  <c r="C851" i="8"/>
  <c r="L851" i="8" s="1"/>
  <c r="A60" i="8"/>
  <c r="B61" i="8"/>
  <c r="A61" i="8" s="1"/>
  <c r="V873" i="8"/>
  <c r="B873" i="8"/>
  <c r="B90" i="8"/>
  <c r="A89" i="8"/>
  <c r="B641" i="8"/>
  <c r="A640" i="8"/>
  <c r="B699" i="8"/>
  <c r="A698" i="8"/>
  <c r="B757" i="8"/>
  <c r="A756" i="8"/>
  <c r="B815" i="8"/>
  <c r="A814" i="8"/>
  <c r="A495" i="8"/>
  <c r="B496" i="8"/>
  <c r="A437" i="8"/>
  <c r="B438" i="8"/>
  <c r="A379" i="8"/>
  <c r="B380" i="8"/>
  <c r="A321" i="8"/>
  <c r="B322" i="8"/>
  <c r="A292" i="8"/>
  <c r="B293" i="8"/>
  <c r="A350" i="8"/>
  <c r="B351" i="8"/>
  <c r="A408" i="8"/>
  <c r="B409" i="8"/>
  <c r="A466" i="8"/>
  <c r="B467" i="8"/>
  <c r="A524" i="8"/>
  <c r="B525" i="8"/>
  <c r="A582" i="8"/>
  <c r="B583" i="8"/>
  <c r="A553" i="8"/>
  <c r="B554" i="8"/>
  <c r="A843" i="8"/>
  <c r="B844" i="8"/>
  <c r="B842" i="8"/>
  <c r="A842" i="8" s="1"/>
  <c r="B786" i="8"/>
  <c r="A785" i="8"/>
  <c r="B728" i="8"/>
  <c r="A727" i="8"/>
  <c r="B670" i="8"/>
  <c r="A669" i="8"/>
  <c r="A611" i="8"/>
  <c r="B612" i="8"/>
  <c r="A118" i="8"/>
  <c r="A176" i="8"/>
  <c r="A147" i="8"/>
  <c r="A205" i="8"/>
  <c r="A234" i="8"/>
  <c r="A263" i="8"/>
  <c r="C903" i="8"/>
  <c r="C39" i="6"/>
  <c r="E38" i="6"/>
  <c r="C891" i="8" l="1"/>
  <c r="L891" i="8" s="1"/>
  <c r="C881" i="8"/>
  <c r="L881" i="8" s="1"/>
  <c r="C896" i="8"/>
  <c r="L896" i="8" s="1"/>
  <c r="C886" i="8"/>
  <c r="L886" i="8" s="1"/>
  <c r="C876" i="8"/>
  <c r="L876" i="8" s="1"/>
  <c r="F873" i="8"/>
  <c r="V903" i="8"/>
  <c r="B903" i="8"/>
  <c r="B671" i="8"/>
  <c r="A670" i="8"/>
  <c r="B729" i="8"/>
  <c r="A728" i="8"/>
  <c r="B787" i="8"/>
  <c r="A786" i="8"/>
  <c r="B845" i="8"/>
  <c r="A844" i="8"/>
  <c r="A554" i="8"/>
  <c r="B555" i="8"/>
  <c r="A583" i="8"/>
  <c r="B584" i="8"/>
  <c r="A525" i="8"/>
  <c r="B526" i="8"/>
  <c r="A467" i="8"/>
  <c r="B468" i="8"/>
  <c r="A409" i="8"/>
  <c r="B410" i="8"/>
  <c r="A351" i="8"/>
  <c r="B352" i="8"/>
  <c r="A293" i="8"/>
  <c r="B294" i="8"/>
  <c r="A322" i="8"/>
  <c r="B323" i="8"/>
  <c r="A380" i="8"/>
  <c r="B381" i="8"/>
  <c r="A438" i="8"/>
  <c r="B439" i="8"/>
  <c r="A496" i="8"/>
  <c r="B497" i="8"/>
  <c r="A873" i="8"/>
  <c r="B874" i="8"/>
  <c r="B872" i="8"/>
  <c r="A872" i="8" s="1"/>
  <c r="A612" i="8"/>
  <c r="B613" i="8"/>
  <c r="B816" i="8"/>
  <c r="A815" i="8"/>
  <c r="B758" i="8"/>
  <c r="A757" i="8"/>
  <c r="B700" i="8"/>
  <c r="A699" i="8"/>
  <c r="A641" i="8"/>
  <c r="B642" i="8"/>
  <c r="B91" i="8"/>
  <c r="A91" i="8" s="1"/>
  <c r="A90" i="8"/>
  <c r="C933" i="8"/>
  <c r="A148" i="8"/>
  <c r="A177" i="8"/>
  <c r="A119" i="8"/>
  <c r="A264" i="8"/>
  <c r="A235" i="8"/>
  <c r="A206" i="8"/>
  <c r="E39" i="6"/>
  <c r="C40" i="6"/>
  <c r="C926" i="8" l="1"/>
  <c r="L926" i="8" s="1"/>
  <c r="C916" i="8"/>
  <c r="L916" i="8" s="1"/>
  <c r="C906" i="8"/>
  <c r="L906" i="8" s="1"/>
  <c r="F903" i="8"/>
  <c r="C921" i="8"/>
  <c r="L921" i="8" s="1"/>
  <c r="C911" i="8"/>
  <c r="L911" i="8" s="1"/>
  <c r="A613" i="8"/>
  <c r="B614" i="8"/>
  <c r="V933" i="8"/>
  <c r="B933" i="8"/>
  <c r="B701" i="8"/>
  <c r="A700" i="8"/>
  <c r="B759" i="8"/>
  <c r="A758" i="8"/>
  <c r="B817" i="8"/>
  <c r="A816" i="8"/>
  <c r="B875" i="8"/>
  <c r="A874" i="8"/>
  <c r="A497" i="8"/>
  <c r="B498" i="8"/>
  <c r="A439" i="8"/>
  <c r="B440" i="8"/>
  <c r="A381" i="8"/>
  <c r="B382" i="8"/>
  <c r="A323" i="8"/>
  <c r="B324" i="8"/>
  <c r="A294" i="8"/>
  <c r="B295" i="8"/>
  <c r="A352" i="8"/>
  <c r="B353" i="8"/>
  <c r="A410" i="8"/>
  <c r="B411" i="8"/>
  <c r="A468" i="8"/>
  <c r="B469" i="8"/>
  <c r="A526" i="8"/>
  <c r="B527" i="8"/>
  <c r="A584" i="8"/>
  <c r="B585" i="8"/>
  <c r="A555" i="8"/>
  <c r="B556" i="8"/>
  <c r="A903" i="8"/>
  <c r="B904" i="8"/>
  <c r="B902" i="8"/>
  <c r="A902" i="8" s="1"/>
  <c r="A642" i="8"/>
  <c r="B643" i="8"/>
  <c r="B846" i="8"/>
  <c r="A845" i="8"/>
  <c r="B788" i="8"/>
  <c r="A787" i="8"/>
  <c r="B730" i="8"/>
  <c r="A729" i="8"/>
  <c r="A671" i="8"/>
  <c r="B672" i="8"/>
  <c r="A121" i="8"/>
  <c r="A120" i="8"/>
  <c r="A207" i="8"/>
  <c r="A236" i="8"/>
  <c r="A265" i="8"/>
  <c r="A178" i="8"/>
  <c r="A149" i="8"/>
  <c r="C963" i="8"/>
  <c r="E40" i="6"/>
  <c r="C41" i="6"/>
  <c r="C951" i="8" l="1"/>
  <c r="L951" i="8" s="1"/>
  <c r="C941" i="8"/>
  <c r="L941" i="8" s="1"/>
  <c r="C956" i="8"/>
  <c r="L956" i="8" s="1"/>
  <c r="C946" i="8"/>
  <c r="L946" i="8" s="1"/>
  <c r="C936" i="8"/>
  <c r="L936" i="8" s="1"/>
  <c r="F933" i="8"/>
  <c r="A643" i="8"/>
  <c r="B644" i="8"/>
  <c r="B731" i="8"/>
  <c r="A730" i="8"/>
  <c r="B789" i="8"/>
  <c r="A788" i="8"/>
  <c r="B847" i="8"/>
  <c r="A846" i="8"/>
  <c r="B905" i="8"/>
  <c r="A904" i="8"/>
  <c r="A556" i="8"/>
  <c r="B557" i="8"/>
  <c r="A585" i="8"/>
  <c r="B586" i="8"/>
  <c r="A527" i="8"/>
  <c r="B528" i="8"/>
  <c r="A469" i="8"/>
  <c r="B470" i="8"/>
  <c r="A411" i="8"/>
  <c r="B412" i="8"/>
  <c r="A353" i="8"/>
  <c r="B354" i="8"/>
  <c r="B296" i="8"/>
  <c r="A295" i="8"/>
  <c r="A324" i="8"/>
  <c r="B325" i="8"/>
  <c r="A382" i="8"/>
  <c r="B383" i="8"/>
  <c r="A440" i="8"/>
  <c r="B441" i="8"/>
  <c r="A498" i="8"/>
  <c r="B499" i="8"/>
  <c r="B932" i="8"/>
  <c r="A932" i="8" s="1"/>
  <c r="B934" i="8"/>
  <c r="A933" i="8"/>
  <c r="A614" i="8"/>
  <c r="B615" i="8"/>
  <c r="V963" i="8"/>
  <c r="B963" i="8"/>
  <c r="A672" i="8"/>
  <c r="B673" i="8"/>
  <c r="B876" i="8"/>
  <c r="A875" i="8"/>
  <c r="B818" i="8"/>
  <c r="A817" i="8"/>
  <c r="B760" i="8"/>
  <c r="A759" i="8"/>
  <c r="A701" i="8"/>
  <c r="B702" i="8"/>
  <c r="C993" i="8"/>
  <c r="A150" i="8"/>
  <c r="A151" i="8"/>
  <c r="A266" i="8"/>
  <c r="A237" i="8"/>
  <c r="A179" i="8"/>
  <c r="A208" i="8"/>
  <c r="E41" i="6"/>
  <c r="C42" i="6"/>
  <c r="C986" i="8" l="1"/>
  <c r="L986" i="8" s="1"/>
  <c r="C976" i="8"/>
  <c r="L976" i="8" s="1"/>
  <c r="C966" i="8"/>
  <c r="L966" i="8" s="1"/>
  <c r="F963" i="8"/>
  <c r="C981" i="8"/>
  <c r="L981" i="8" s="1"/>
  <c r="C971" i="8"/>
  <c r="L971" i="8" s="1"/>
  <c r="A702" i="8"/>
  <c r="B703" i="8"/>
  <c r="A963" i="8"/>
  <c r="B962" i="8"/>
  <c r="A962" i="8" s="1"/>
  <c r="B964" i="8"/>
  <c r="V993" i="8"/>
  <c r="B993" i="8"/>
  <c r="B761" i="8"/>
  <c r="A760" i="8"/>
  <c r="B819" i="8"/>
  <c r="A818" i="8"/>
  <c r="B877" i="8"/>
  <c r="A876" i="8"/>
  <c r="B935" i="8"/>
  <c r="A934" i="8"/>
  <c r="A499" i="8"/>
  <c r="B500" i="8"/>
  <c r="A441" i="8"/>
  <c r="B442" i="8"/>
  <c r="A383" i="8"/>
  <c r="B384" i="8"/>
  <c r="B326" i="8"/>
  <c r="A325" i="8"/>
  <c r="A354" i="8"/>
  <c r="B355" i="8"/>
  <c r="A412" i="8"/>
  <c r="B413" i="8"/>
  <c r="A470" i="8"/>
  <c r="B471" i="8"/>
  <c r="A528" i="8"/>
  <c r="B529" i="8"/>
  <c r="A586" i="8"/>
  <c r="B587" i="8"/>
  <c r="A557" i="8"/>
  <c r="B558" i="8"/>
  <c r="A644" i="8"/>
  <c r="B645" i="8"/>
  <c r="A673" i="8"/>
  <c r="B674" i="8"/>
  <c r="A615" i="8"/>
  <c r="B616" i="8"/>
  <c r="B297" i="8"/>
  <c r="A296" i="8"/>
  <c r="B906" i="8"/>
  <c r="A905" i="8"/>
  <c r="B848" i="8"/>
  <c r="A847" i="8"/>
  <c r="B790" i="8"/>
  <c r="A789" i="8"/>
  <c r="A731" i="8"/>
  <c r="B732" i="8"/>
  <c r="A209" i="8"/>
  <c r="A238" i="8"/>
  <c r="C1023" i="8"/>
  <c r="A180" i="8"/>
  <c r="A181" i="8"/>
  <c r="A267" i="8"/>
  <c r="E42" i="6"/>
  <c r="C43" i="6"/>
  <c r="C1011" i="8" l="1"/>
  <c r="L1011" i="8" s="1"/>
  <c r="C1001" i="8"/>
  <c r="L1001" i="8" s="1"/>
  <c r="C1016" i="8"/>
  <c r="L1016" i="8" s="1"/>
  <c r="C1006" i="8"/>
  <c r="L1006" i="8" s="1"/>
  <c r="C996" i="8"/>
  <c r="L996" i="8" s="1"/>
  <c r="F993" i="8"/>
  <c r="V1023" i="8"/>
  <c r="B1023" i="8"/>
  <c r="B791" i="8"/>
  <c r="A790" i="8"/>
  <c r="B849" i="8"/>
  <c r="A848" i="8"/>
  <c r="B907" i="8"/>
  <c r="A906" i="8"/>
  <c r="B298" i="8"/>
  <c r="A297" i="8"/>
  <c r="A326" i="8"/>
  <c r="B327" i="8"/>
  <c r="B936" i="8"/>
  <c r="A935" i="8"/>
  <c r="B878" i="8"/>
  <c r="A877" i="8"/>
  <c r="B820" i="8"/>
  <c r="A819" i="8"/>
  <c r="A761" i="8"/>
  <c r="B762" i="8"/>
  <c r="A703" i="8"/>
  <c r="B704" i="8"/>
  <c r="A732" i="8"/>
  <c r="B733" i="8"/>
  <c r="A616" i="8"/>
  <c r="B617" i="8"/>
  <c r="A674" i="8"/>
  <c r="B675" i="8"/>
  <c r="A645" i="8"/>
  <c r="B646" i="8"/>
  <c r="A558" i="8"/>
  <c r="B559" i="8"/>
  <c r="A587" i="8"/>
  <c r="B588" i="8"/>
  <c r="A529" i="8"/>
  <c r="B530" i="8"/>
  <c r="A471" i="8"/>
  <c r="B472" i="8"/>
  <c r="A413" i="8"/>
  <c r="B414" i="8"/>
  <c r="A355" i="8"/>
  <c r="B356" i="8"/>
  <c r="A384" i="8"/>
  <c r="B385" i="8"/>
  <c r="A442" i="8"/>
  <c r="B443" i="8"/>
  <c r="A500" i="8"/>
  <c r="B501" i="8"/>
  <c r="B992" i="8"/>
  <c r="A992" i="8" s="1"/>
  <c r="B994" i="8"/>
  <c r="A993" i="8"/>
  <c r="B965" i="8"/>
  <c r="A964" i="8"/>
  <c r="A239" i="8"/>
  <c r="A210" i="8"/>
  <c r="A211" i="8"/>
  <c r="A268" i="8"/>
  <c r="C44" i="6"/>
  <c r="E43" i="6"/>
  <c r="C1046" i="8" l="1"/>
  <c r="L1046" i="8" s="1"/>
  <c r="C1036" i="8"/>
  <c r="L1036" i="8" s="1"/>
  <c r="C1026" i="8"/>
  <c r="L1026" i="8" s="1"/>
  <c r="F1023" i="8"/>
  <c r="C1041" i="8"/>
  <c r="L1041" i="8" s="1"/>
  <c r="C1031" i="8"/>
  <c r="L1031" i="8" s="1"/>
  <c r="B966" i="8"/>
  <c r="A965" i="8"/>
  <c r="B995" i="8"/>
  <c r="A994" i="8"/>
  <c r="A501" i="8"/>
  <c r="B502" i="8"/>
  <c r="A443" i="8"/>
  <c r="B444" i="8"/>
  <c r="A385" i="8"/>
  <c r="B386" i="8"/>
  <c r="A356" i="8"/>
  <c r="B357" i="8"/>
  <c r="A414" i="8"/>
  <c r="B415" i="8"/>
  <c r="A472" i="8"/>
  <c r="B473" i="8"/>
  <c r="A530" i="8"/>
  <c r="B531" i="8"/>
  <c r="A588" i="8"/>
  <c r="B589" i="8"/>
  <c r="A559" i="8"/>
  <c r="B560" i="8"/>
  <c r="A646" i="8"/>
  <c r="B647" i="8"/>
  <c r="A675" i="8"/>
  <c r="B676" i="8"/>
  <c r="A617" i="8"/>
  <c r="B618" i="8"/>
  <c r="A733" i="8"/>
  <c r="B734" i="8"/>
  <c r="A704" i="8"/>
  <c r="B705" i="8"/>
  <c r="A762" i="8"/>
  <c r="B763" i="8"/>
  <c r="B328" i="8"/>
  <c r="A327" i="8"/>
  <c r="B1024" i="8"/>
  <c r="B1022" i="8"/>
  <c r="A1022" i="8" s="1"/>
  <c r="A1023" i="8"/>
  <c r="B821" i="8"/>
  <c r="A820" i="8"/>
  <c r="B879" i="8"/>
  <c r="A878" i="8"/>
  <c r="B937" i="8"/>
  <c r="A936" i="8"/>
  <c r="A298" i="8"/>
  <c r="B299" i="8"/>
  <c r="B908" i="8"/>
  <c r="A907" i="8"/>
  <c r="B850" i="8"/>
  <c r="A849" i="8"/>
  <c r="A791" i="8"/>
  <c r="B792" i="8"/>
  <c r="A269" i="8"/>
  <c r="A240" i="8"/>
  <c r="A241" i="8"/>
  <c r="E44" i="6"/>
  <c r="C45" i="6"/>
  <c r="E45" i="6" l="1"/>
  <c r="C46" i="6"/>
  <c r="A792" i="8"/>
  <c r="B793" i="8"/>
  <c r="A299" i="8"/>
  <c r="B300" i="8"/>
  <c r="B1025" i="8"/>
  <c r="A1024" i="8"/>
  <c r="B851" i="8"/>
  <c r="A850" i="8"/>
  <c r="B909" i="8"/>
  <c r="A908" i="8"/>
  <c r="B938" i="8"/>
  <c r="A937" i="8"/>
  <c r="B880" i="8"/>
  <c r="A879" i="8"/>
  <c r="A821" i="8"/>
  <c r="B822" i="8"/>
  <c r="A763" i="8"/>
  <c r="B764" i="8"/>
  <c r="A705" i="8"/>
  <c r="B706" i="8"/>
  <c r="A734" i="8"/>
  <c r="B735" i="8"/>
  <c r="A618" i="8"/>
  <c r="B619" i="8"/>
  <c r="A676" i="8"/>
  <c r="B677" i="8"/>
  <c r="A647" i="8"/>
  <c r="B648" i="8"/>
  <c r="A560" i="8"/>
  <c r="B561" i="8"/>
  <c r="A589" i="8"/>
  <c r="B590" i="8"/>
  <c r="A531" i="8"/>
  <c r="B532" i="8"/>
  <c r="A473" i="8"/>
  <c r="B474" i="8"/>
  <c r="A415" i="8"/>
  <c r="B416" i="8"/>
  <c r="B358" i="8"/>
  <c r="A357" i="8"/>
  <c r="B387" i="8"/>
  <c r="A386" i="8"/>
  <c r="A444" i="8"/>
  <c r="B445" i="8"/>
  <c r="A502" i="8"/>
  <c r="B503" i="8"/>
  <c r="A328" i="8"/>
  <c r="B329" i="8"/>
  <c r="B996" i="8"/>
  <c r="A995" i="8"/>
  <c r="B967" i="8"/>
  <c r="A966" i="8"/>
  <c r="A271" i="8"/>
  <c r="A270" i="8"/>
  <c r="C47" i="6" l="1"/>
  <c r="E46" i="6"/>
  <c r="B968" i="8"/>
  <c r="A967" i="8"/>
  <c r="A387" i="8"/>
  <c r="B388" i="8"/>
  <c r="A358" i="8"/>
  <c r="B359" i="8"/>
  <c r="A329" i="8"/>
  <c r="B330" i="8"/>
  <c r="A503" i="8"/>
  <c r="B504" i="8"/>
  <c r="A445" i="8"/>
  <c r="B446" i="8"/>
  <c r="B417" i="8"/>
  <c r="A416" i="8"/>
  <c r="A474" i="8"/>
  <c r="B475" i="8"/>
  <c r="A532" i="8"/>
  <c r="B533" i="8"/>
  <c r="A590" i="8"/>
  <c r="B591" i="8"/>
  <c r="A561" i="8"/>
  <c r="B562" i="8"/>
  <c r="A648" i="8"/>
  <c r="B649" i="8"/>
  <c r="A677" i="8"/>
  <c r="B678" i="8"/>
  <c r="A619" i="8"/>
  <c r="B620" i="8"/>
  <c r="A735" i="8"/>
  <c r="B736" i="8"/>
  <c r="A706" i="8"/>
  <c r="B707" i="8"/>
  <c r="A764" i="8"/>
  <c r="B765" i="8"/>
  <c r="A822" i="8"/>
  <c r="B823" i="8"/>
  <c r="B301" i="8"/>
  <c r="A301" i="8" s="1"/>
  <c r="A300" i="8"/>
  <c r="A793" i="8"/>
  <c r="B794" i="8"/>
  <c r="B997" i="8"/>
  <c r="A996" i="8"/>
  <c r="B881" i="8"/>
  <c r="A880" i="8"/>
  <c r="B939" i="8"/>
  <c r="A938" i="8"/>
  <c r="B910" i="8"/>
  <c r="A909" i="8"/>
  <c r="A851" i="8"/>
  <c r="B852" i="8"/>
  <c r="B1026" i="8"/>
  <c r="A1025" i="8"/>
  <c r="C48" i="6" l="1"/>
  <c r="E47" i="6"/>
  <c r="B911" i="8"/>
  <c r="A910" i="8"/>
  <c r="A881" i="8"/>
  <c r="B882" i="8"/>
  <c r="B998" i="8"/>
  <c r="A997" i="8"/>
  <c r="A852" i="8"/>
  <c r="B853" i="8"/>
  <c r="A794" i="8"/>
  <c r="B795" i="8"/>
  <c r="A823" i="8"/>
  <c r="B824" i="8"/>
  <c r="A765" i="8"/>
  <c r="B766" i="8"/>
  <c r="A707" i="8"/>
  <c r="B708" i="8"/>
  <c r="A736" i="8"/>
  <c r="B737" i="8"/>
  <c r="A620" i="8"/>
  <c r="B621" i="8"/>
  <c r="A678" i="8"/>
  <c r="B679" i="8"/>
  <c r="A649" i="8"/>
  <c r="B650" i="8"/>
  <c r="A562" i="8"/>
  <c r="B563" i="8"/>
  <c r="A591" i="8"/>
  <c r="B592" i="8"/>
  <c r="A533" i="8"/>
  <c r="B534" i="8"/>
  <c r="B476" i="8"/>
  <c r="A475" i="8"/>
  <c r="B447" i="8"/>
  <c r="A446" i="8"/>
  <c r="A504" i="8"/>
  <c r="B505" i="8"/>
  <c r="B331" i="8"/>
  <c r="A331" i="8" s="1"/>
  <c r="A330" i="8"/>
  <c r="B360" i="8"/>
  <c r="A359" i="8"/>
  <c r="B389" i="8"/>
  <c r="A388" i="8"/>
  <c r="B1027" i="8"/>
  <c r="A1026" i="8"/>
  <c r="B940" i="8"/>
  <c r="A939" i="8"/>
  <c r="B418" i="8"/>
  <c r="A417" i="8"/>
  <c r="B969" i="8"/>
  <c r="A968" i="8"/>
  <c r="E48" i="6" l="1"/>
  <c r="C49" i="6"/>
  <c r="B970" i="8"/>
  <c r="A969" i="8"/>
  <c r="A418" i="8"/>
  <c r="B419" i="8"/>
  <c r="B1028" i="8"/>
  <c r="A1027" i="8"/>
  <c r="A389" i="8"/>
  <c r="B390" i="8"/>
  <c r="A360" i="8"/>
  <c r="B361" i="8"/>
  <c r="A361" i="8" s="1"/>
  <c r="B477" i="8"/>
  <c r="A476" i="8"/>
  <c r="A505" i="8"/>
  <c r="B506" i="8"/>
  <c r="A534" i="8"/>
  <c r="B535" i="8"/>
  <c r="A592" i="8"/>
  <c r="B593" i="8"/>
  <c r="A563" i="8"/>
  <c r="B564" i="8"/>
  <c r="A650" i="8"/>
  <c r="B651" i="8"/>
  <c r="A679" i="8"/>
  <c r="B680" i="8"/>
  <c r="A621" i="8"/>
  <c r="B622" i="8"/>
  <c r="A737" i="8"/>
  <c r="B738" i="8"/>
  <c r="A708" i="8"/>
  <c r="B709" i="8"/>
  <c r="A766" i="8"/>
  <c r="B767" i="8"/>
  <c r="A824" i="8"/>
  <c r="B825" i="8"/>
  <c r="A795" i="8"/>
  <c r="B796" i="8"/>
  <c r="A853" i="8"/>
  <c r="B854" i="8"/>
  <c r="A882" i="8"/>
  <c r="B883" i="8"/>
  <c r="B941" i="8"/>
  <c r="A940" i="8"/>
  <c r="A447" i="8"/>
  <c r="B448" i="8"/>
  <c r="B999" i="8"/>
  <c r="A998" i="8"/>
  <c r="A911" i="8"/>
  <c r="B912" i="8"/>
  <c r="C50" i="6" l="1"/>
  <c r="E49" i="6"/>
  <c r="A912" i="8"/>
  <c r="B913" i="8"/>
  <c r="B449" i="8"/>
  <c r="A448" i="8"/>
  <c r="A883" i="8"/>
  <c r="B884" i="8"/>
  <c r="A854" i="8"/>
  <c r="B855" i="8"/>
  <c r="A796" i="8"/>
  <c r="B797" i="8"/>
  <c r="A825" i="8"/>
  <c r="B826" i="8"/>
  <c r="A767" i="8"/>
  <c r="B768" i="8"/>
  <c r="A709" i="8"/>
  <c r="B710" i="8"/>
  <c r="A738" i="8"/>
  <c r="B739" i="8"/>
  <c r="A622" i="8"/>
  <c r="B623" i="8"/>
  <c r="A680" i="8"/>
  <c r="B681" i="8"/>
  <c r="A651" i="8"/>
  <c r="B652" i="8"/>
  <c r="A564" i="8"/>
  <c r="B565" i="8"/>
  <c r="A593" i="8"/>
  <c r="B594" i="8"/>
  <c r="A535" i="8"/>
  <c r="B536" i="8"/>
  <c r="A506" i="8"/>
  <c r="B507" i="8"/>
  <c r="B391" i="8"/>
  <c r="A391" i="8" s="1"/>
  <c r="A390" i="8"/>
  <c r="A419" i="8"/>
  <c r="B420" i="8"/>
  <c r="B1000" i="8"/>
  <c r="A999" i="8"/>
  <c r="B942" i="8"/>
  <c r="A941" i="8"/>
  <c r="A477" i="8"/>
  <c r="B478" i="8"/>
  <c r="B1029" i="8"/>
  <c r="A1028" i="8"/>
  <c r="B971" i="8"/>
  <c r="A970" i="8"/>
  <c r="C51" i="6" l="1"/>
  <c r="E50" i="6"/>
  <c r="B479" i="8"/>
  <c r="A478" i="8"/>
  <c r="A420" i="8"/>
  <c r="B421" i="8"/>
  <c r="A421" i="8" s="1"/>
  <c r="A507" i="8"/>
  <c r="B508" i="8"/>
  <c r="B537" i="8"/>
  <c r="A536" i="8"/>
  <c r="A594" i="8"/>
  <c r="B595" i="8"/>
  <c r="A565" i="8"/>
  <c r="B566" i="8"/>
  <c r="A652" i="8"/>
  <c r="B653" i="8"/>
  <c r="A681" i="8"/>
  <c r="B682" i="8"/>
  <c r="A623" i="8"/>
  <c r="B624" i="8"/>
  <c r="A739" i="8"/>
  <c r="B740" i="8"/>
  <c r="A710" i="8"/>
  <c r="B711" i="8"/>
  <c r="A768" i="8"/>
  <c r="B769" i="8"/>
  <c r="A826" i="8"/>
  <c r="B827" i="8"/>
  <c r="A797" i="8"/>
  <c r="B798" i="8"/>
  <c r="A855" i="8"/>
  <c r="B856" i="8"/>
  <c r="A884" i="8"/>
  <c r="B885" i="8"/>
  <c r="A913" i="8"/>
  <c r="B914" i="8"/>
  <c r="B972" i="8"/>
  <c r="A971" i="8"/>
  <c r="B1030" i="8"/>
  <c r="A1029" i="8"/>
  <c r="B943" i="8"/>
  <c r="A942" i="8"/>
  <c r="B1001" i="8"/>
  <c r="A1000" i="8"/>
  <c r="A449" i="8"/>
  <c r="B450" i="8"/>
  <c r="E51" i="6" l="1"/>
  <c r="C52" i="6"/>
  <c r="B944" i="8"/>
  <c r="A943" i="8"/>
  <c r="B451" i="8"/>
  <c r="A451" i="8" s="1"/>
  <c r="A450" i="8"/>
  <c r="A914" i="8"/>
  <c r="B915" i="8"/>
  <c r="A885" i="8"/>
  <c r="B886" i="8"/>
  <c r="A856" i="8"/>
  <c r="B857" i="8"/>
  <c r="A798" i="8"/>
  <c r="B799" i="8"/>
  <c r="A827" i="8"/>
  <c r="B828" i="8"/>
  <c r="A769" i="8"/>
  <c r="B770" i="8"/>
  <c r="A711" i="8"/>
  <c r="B712" i="8"/>
  <c r="A740" i="8"/>
  <c r="B741" i="8"/>
  <c r="A624" i="8"/>
  <c r="B625" i="8"/>
  <c r="A682" i="8"/>
  <c r="B683" i="8"/>
  <c r="A653" i="8"/>
  <c r="B654" i="8"/>
  <c r="A566" i="8"/>
  <c r="B567" i="8"/>
  <c r="A595" i="8"/>
  <c r="B596" i="8"/>
  <c r="A508" i="8"/>
  <c r="B509" i="8"/>
  <c r="B1002" i="8"/>
  <c r="A1001" i="8"/>
  <c r="B1031" i="8"/>
  <c r="A1030" i="8"/>
  <c r="B973" i="8"/>
  <c r="A972" i="8"/>
  <c r="A537" i="8"/>
  <c r="B538" i="8"/>
  <c r="A479" i="8"/>
  <c r="B480" i="8"/>
  <c r="C53" i="6" l="1"/>
  <c r="E52" i="6"/>
  <c r="B481" i="8"/>
  <c r="A481" i="8" s="1"/>
  <c r="A480" i="8"/>
  <c r="B539" i="8"/>
  <c r="A538" i="8"/>
  <c r="A509" i="8"/>
  <c r="B510" i="8"/>
  <c r="B597" i="8"/>
  <c r="A596" i="8"/>
  <c r="A567" i="8"/>
  <c r="B568" i="8"/>
  <c r="A654" i="8"/>
  <c r="B655" i="8"/>
  <c r="A683" i="8"/>
  <c r="B684" i="8"/>
  <c r="B626" i="8"/>
  <c r="A625" i="8"/>
  <c r="A741" i="8"/>
  <c r="B742" i="8"/>
  <c r="A712" i="8"/>
  <c r="B713" i="8"/>
  <c r="A770" i="8"/>
  <c r="B771" i="8"/>
  <c r="A828" i="8"/>
  <c r="B829" i="8"/>
  <c r="A799" i="8"/>
  <c r="B800" i="8"/>
  <c r="A857" i="8"/>
  <c r="B858" i="8"/>
  <c r="A886" i="8"/>
  <c r="B887" i="8"/>
  <c r="A915" i="8"/>
  <c r="B916" i="8"/>
  <c r="B974" i="8"/>
  <c r="A973" i="8"/>
  <c r="B1032" i="8"/>
  <c r="A1031" i="8"/>
  <c r="B1003" i="8"/>
  <c r="A1002" i="8"/>
  <c r="B945" i="8"/>
  <c r="A944" i="8"/>
  <c r="C54" i="6" l="1"/>
  <c r="E53" i="6"/>
  <c r="A916" i="8"/>
  <c r="B917" i="8"/>
  <c r="A887" i="8"/>
  <c r="B888" i="8"/>
  <c r="A858" i="8"/>
  <c r="B859" i="8"/>
  <c r="A800" i="8"/>
  <c r="B801" i="8"/>
  <c r="A829" i="8"/>
  <c r="B830" i="8"/>
  <c r="A771" i="8"/>
  <c r="B772" i="8"/>
  <c r="A713" i="8"/>
  <c r="B714" i="8"/>
  <c r="A742" i="8"/>
  <c r="B743" i="8"/>
  <c r="A684" i="8"/>
  <c r="B685" i="8"/>
  <c r="A655" i="8"/>
  <c r="B656" i="8"/>
  <c r="B569" i="8"/>
  <c r="A568" i="8"/>
  <c r="B511" i="8"/>
  <c r="A511" i="8" s="1"/>
  <c r="A510" i="8"/>
  <c r="B946" i="8"/>
  <c r="A945" i="8"/>
  <c r="B1004" i="8"/>
  <c r="A1003" i="8"/>
  <c r="B1033" i="8"/>
  <c r="A1032" i="8"/>
  <c r="B975" i="8"/>
  <c r="A974" i="8"/>
  <c r="B627" i="8"/>
  <c r="A626" i="8"/>
  <c r="A597" i="8"/>
  <c r="B598" i="8"/>
  <c r="A539" i="8"/>
  <c r="B540" i="8"/>
  <c r="C55" i="6" l="1"/>
  <c r="E54" i="6"/>
  <c r="B976" i="8"/>
  <c r="A975" i="8"/>
  <c r="B1005" i="8"/>
  <c r="A1004" i="8"/>
  <c r="A569" i="8"/>
  <c r="B570" i="8"/>
  <c r="A540" i="8"/>
  <c r="B541" i="8"/>
  <c r="A541" i="8" s="1"/>
  <c r="A598" i="8"/>
  <c r="B599" i="8"/>
  <c r="A656" i="8"/>
  <c r="B657" i="8"/>
  <c r="B686" i="8"/>
  <c r="A685" i="8"/>
  <c r="A743" i="8"/>
  <c r="B744" i="8"/>
  <c r="A714" i="8"/>
  <c r="B715" i="8"/>
  <c r="A772" i="8"/>
  <c r="B773" i="8"/>
  <c r="A830" i="8"/>
  <c r="B831" i="8"/>
  <c r="A801" i="8"/>
  <c r="B802" i="8"/>
  <c r="A859" i="8"/>
  <c r="B860" i="8"/>
  <c r="A888" i="8"/>
  <c r="B889" i="8"/>
  <c r="A917" i="8"/>
  <c r="B918" i="8"/>
  <c r="A627" i="8"/>
  <c r="B628" i="8"/>
  <c r="B1034" i="8"/>
  <c r="A1033" i="8"/>
  <c r="B947" i="8"/>
  <c r="A946" i="8"/>
  <c r="E55" i="6" l="1"/>
  <c r="C56" i="6"/>
  <c r="A628" i="8"/>
  <c r="B629" i="8"/>
  <c r="A918" i="8"/>
  <c r="B919" i="8"/>
  <c r="A889" i="8"/>
  <c r="B890" i="8"/>
  <c r="A860" i="8"/>
  <c r="B861" i="8"/>
  <c r="A802" i="8"/>
  <c r="B803" i="8"/>
  <c r="A831" i="8"/>
  <c r="B832" i="8"/>
  <c r="A773" i="8"/>
  <c r="B774" i="8"/>
  <c r="B716" i="8"/>
  <c r="A715" i="8"/>
  <c r="A744" i="8"/>
  <c r="B745" i="8"/>
  <c r="A657" i="8"/>
  <c r="B658" i="8"/>
  <c r="B600" i="8"/>
  <c r="A599" i="8"/>
  <c r="B571" i="8"/>
  <c r="A571" i="8" s="1"/>
  <c r="A570" i="8"/>
  <c r="B948" i="8"/>
  <c r="A947" i="8"/>
  <c r="B1035" i="8"/>
  <c r="A1034" i="8"/>
  <c r="A686" i="8"/>
  <c r="B687" i="8"/>
  <c r="B1006" i="8"/>
  <c r="A1005" i="8"/>
  <c r="B977" i="8"/>
  <c r="A976" i="8"/>
  <c r="C57" i="6" l="1"/>
  <c r="E56" i="6"/>
  <c r="B688" i="8"/>
  <c r="A687" i="8"/>
  <c r="A658" i="8"/>
  <c r="B659" i="8"/>
  <c r="B746" i="8"/>
  <c r="A745" i="8"/>
  <c r="A774" i="8"/>
  <c r="B775" i="8"/>
  <c r="A832" i="8"/>
  <c r="B833" i="8"/>
  <c r="A803" i="8"/>
  <c r="B804" i="8"/>
  <c r="A861" i="8"/>
  <c r="B862" i="8"/>
  <c r="A890" i="8"/>
  <c r="B891" i="8"/>
  <c r="A919" i="8"/>
  <c r="B920" i="8"/>
  <c r="B630" i="8"/>
  <c r="A629" i="8"/>
  <c r="B978" i="8"/>
  <c r="A977" i="8"/>
  <c r="B1007" i="8"/>
  <c r="A1006" i="8"/>
  <c r="B1036" i="8"/>
  <c r="A1035" i="8"/>
  <c r="B949" i="8"/>
  <c r="A948" i="8"/>
  <c r="A600" i="8"/>
  <c r="B601" i="8"/>
  <c r="A601" i="8" s="1"/>
  <c r="B717" i="8"/>
  <c r="A716" i="8"/>
  <c r="E57" i="6" l="1"/>
  <c r="C58" i="6"/>
  <c r="B950" i="8"/>
  <c r="A949" i="8"/>
  <c r="B1037" i="8"/>
  <c r="A1036" i="8"/>
  <c r="B979" i="8"/>
  <c r="A978" i="8"/>
  <c r="B631" i="8"/>
  <c r="A631" i="8" s="1"/>
  <c r="A630" i="8"/>
  <c r="A920" i="8"/>
  <c r="B921" i="8"/>
  <c r="A891" i="8"/>
  <c r="B892" i="8"/>
  <c r="A862" i="8"/>
  <c r="B863" i="8"/>
  <c r="A804" i="8"/>
  <c r="B805" i="8"/>
  <c r="A833" i="8"/>
  <c r="B834" i="8"/>
  <c r="B776" i="8"/>
  <c r="A775" i="8"/>
  <c r="A659" i="8"/>
  <c r="B660" i="8"/>
  <c r="B718" i="8"/>
  <c r="A717" i="8"/>
  <c r="B1008" i="8"/>
  <c r="A1007" i="8"/>
  <c r="B747" i="8"/>
  <c r="A746" i="8"/>
  <c r="A688" i="8"/>
  <c r="B689" i="8"/>
  <c r="E58" i="6" l="1"/>
  <c r="C59" i="6"/>
  <c r="B748" i="8"/>
  <c r="A747" i="8"/>
  <c r="A689" i="8"/>
  <c r="B690" i="8"/>
  <c r="A660" i="8"/>
  <c r="B661" i="8"/>
  <c r="A661" i="8" s="1"/>
  <c r="A834" i="8"/>
  <c r="B835" i="8"/>
  <c r="A805" i="8"/>
  <c r="B806" i="8"/>
  <c r="A863" i="8"/>
  <c r="B864" i="8"/>
  <c r="A892" i="8"/>
  <c r="B893" i="8"/>
  <c r="A921" i="8"/>
  <c r="B922" i="8"/>
  <c r="B1009" i="8"/>
  <c r="A1008" i="8"/>
  <c r="B719" i="8"/>
  <c r="A718" i="8"/>
  <c r="B777" i="8"/>
  <c r="A776" i="8"/>
  <c r="B980" i="8"/>
  <c r="A979" i="8"/>
  <c r="B1038" i="8"/>
  <c r="A1037" i="8"/>
  <c r="B951" i="8"/>
  <c r="A950" i="8"/>
  <c r="C60" i="6" l="1"/>
  <c r="E59" i="6"/>
  <c r="B952" i="8"/>
  <c r="A951" i="8"/>
  <c r="B981" i="8"/>
  <c r="A980" i="8"/>
  <c r="A777" i="8"/>
  <c r="B778" i="8"/>
  <c r="A719" i="8"/>
  <c r="B720" i="8"/>
  <c r="A922" i="8"/>
  <c r="B923" i="8"/>
  <c r="A893" i="8"/>
  <c r="B894" i="8"/>
  <c r="A864" i="8"/>
  <c r="B865" i="8"/>
  <c r="B807" i="8"/>
  <c r="A806" i="8"/>
  <c r="A835" i="8"/>
  <c r="B836" i="8"/>
  <c r="A690" i="8"/>
  <c r="B691" i="8"/>
  <c r="A691" i="8" s="1"/>
  <c r="B1039" i="8"/>
  <c r="A1038" i="8"/>
  <c r="B1010" i="8"/>
  <c r="A1009" i="8"/>
  <c r="B749" i="8"/>
  <c r="A748" i="8"/>
  <c r="E60" i="6" l="1"/>
  <c r="C61" i="6"/>
  <c r="B1011" i="8"/>
  <c r="A1010" i="8"/>
  <c r="B1040" i="8"/>
  <c r="A1039" i="8"/>
  <c r="A836" i="8"/>
  <c r="B837" i="8"/>
  <c r="B866" i="8"/>
  <c r="A865" i="8"/>
  <c r="A894" i="8"/>
  <c r="B895" i="8"/>
  <c r="A923" i="8"/>
  <c r="B924" i="8"/>
  <c r="A720" i="8"/>
  <c r="B721" i="8"/>
  <c r="A721" i="8" s="1"/>
  <c r="A778" i="8"/>
  <c r="B779" i="8"/>
  <c r="B750" i="8"/>
  <c r="A749" i="8"/>
  <c r="B808" i="8"/>
  <c r="A807" i="8"/>
  <c r="B982" i="8"/>
  <c r="A981" i="8"/>
  <c r="B953" i="8"/>
  <c r="A952" i="8"/>
  <c r="E61" i="6" l="1"/>
  <c r="C62" i="6"/>
  <c r="B954" i="8"/>
  <c r="A953" i="8"/>
  <c r="A779" i="8"/>
  <c r="B780" i="8"/>
  <c r="A924" i="8"/>
  <c r="B925" i="8"/>
  <c r="B896" i="8"/>
  <c r="A895" i="8"/>
  <c r="A837" i="8"/>
  <c r="B838" i="8"/>
  <c r="B983" i="8"/>
  <c r="A982" i="8"/>
  <c r="B809" i="8"/>
  <c r="A808" i="8"/>
  <c r="A750" i="8"/>
  <c r="B751" i="8"/>
  <c r="A751" i="8" s="1"/>
  <c r="A866" i="8"/>
  <c r="B867" i="8"/>
  <c r="B1041" i="8"/>
  <c r="A1040" i="8"/>
  <c r="B1012" i="8"/>
  <c r="A1011" i="8"/>
  <c r="C63" i="6" l="1"/>
  <c r="E62" i="6"/>
  <c r="B1042" i="8"/>
  <c r="A1041" i="8"/>
  <c r="B810" i="8"/>
  <c r="A809" i="8"/>
  <c r="B868" i="8"/>
  <c r="A867" i="8"/>
  <c r="B839" i="8"/>
  <c r="A838" i="8"/>
  <c r="A925" i="8"/>
  <c r="B926" i="8"/>
  <c r="B781" i="8"/>
  <c r="A781" i="8" s="1"/>
  <c r="A780" i="8"/>
  <c r="B1013" i="8"/>
  <c r="A1012" i="8"/>
  <c r="B984" i="8"/>
  <c r="A983" i="8"/>
  <c r="A896" i="8"/>
  <c r="B897" i="8"/>
  <c r="B955" i="8"/>
  <c r="A954" i="8"/>
  <c r="C64" i="6" l="1"/>
  <c r="E63" i="6"/>
  <c r="B985" i="8"/>
  <c r="A984" i="8"/>
  <c r="B898" i="8"/>
  <c r="A897" i="8"/>
  <c r="B927" i="8"/>
  <c r="A926" i="8"/>
  <c r="B956" i="8"/>
  <c r="A955" i="8"/>
  <c r="B1014" i="8"/>
  <c r="A1013" i="8"/>
  <c r="A839" i="8"/>
  <c r="B840" i="8"/>
  <c r="A868" i="8"/>
  <c r="B869" i="8"/>
  <c r="B811" i="8"/>
  <c r="A811" i="8" s="1"/>
  <c r="A810" i="8"/>
  <c r="B1043" i="8"/>
  <c r="A1042" i="8"/>
  <c r="C65" i="6" l="1"/>
  <c r="E64" i="6"/>
  <c r="A869" i="8"/>
  <c r="B870" i="8"/>
  <c r="B841" i="8"/>
  <c r="A841" i="8" s="1"/>
  <c r="A840" i="8"/>
  <c r="B1044" i="8"/>
  <c r="A1043" i="8"/>
  <c r="B1015" i="8"/>
  <c r="A1014" i="8"/>
  <c r="B957" i="8"/>
  <c r="A956" i="8"/>
  <c r="A927" i="8"/>
  <c r="B928" i="8"/>
  <c r="A898" i="8"/>
  <c r="B899" i="8"/>
  <c r="B986" i="8"/>
  <c r="A985" i="8"/>
  <c r="E65" i="6" l="1"/>
  <c r="C66" i="6"/>
  <c r="B987" i="8"/>
  <c r="A986" i="8"/>
  <c r="B1016" i="8"/>
  <c r="A1015" i="8"/>
  <c r="B1045" i="8"/>
  <c r="A1044" i="8"/>
  <c r="A899" i="8"/>
  <c r="B900" i="8"/>
  <c r="A928" i="8"/>
  <c r="B929" i="8"/>
  <c r="B871" i="8"/>
  <c r="A871" i="8" s="1"/>
  <c r="A870" i="8"/>
  <c r="B958" i="8"/>
  <c r="A957" i="8"/>
  <c r="E66" i="6" l="1"/>
  <c r="C67" i="6"/>
  <c r="C68" i="6" s="1"/>
  <c r="B959" i="8"/>
  <c r="A958" i="8"/>
  <c r="B930" i="8"/>
  <c r="A929" i="8"/>
  <c r="B901" i="8"/>
  <c r="A901" i="8" s="1"/>
  <c r="A900" i="8"/>
  <c r="B1046" i="8"/>
  <c r="A1045" i="8"/>
  <c r="B1017" i="8"/>
  <c r="A1016" i="8"/>
  <c r="B988" i="8"/>
  <c r="A987" i="8"/>
  <c r="C69" i="6" l="1"/>
  <c r="E68" i="6"/>
  <c r="B989" i="8"/>
  <c r="A988" i="8"/>
  <c r="B1018" i="8"/>
  <c r="A1017" i="8"/>
  <c r="B1047" i="8"/>
  <c r="A1046" i="8"/>
  <c r="A930" i="8"/>
  <c r="B931" i="8"/>
  <c r="A931" i="8" s="1"/>
  <c r="B960" i="8"/>
  <c r="A959" i="8"/>
  <c r="E69" i="6" l="1"/>
  <c r="C70" i="6"/>
  <c r="B961" i="8"/>
  <c r="A961" i="8" s="1"/>
  <c r="A960" i="8"/>
  <c r="B1048" i="8"/>
  <c r="A1047" i="8"/>
  <c r="B1019" i="8"/>
  <c r="A1018" i="8"/>
  <c r="B990" i="8"/>
  <c r="A989" i="8"/>
  <c r="E70" i="6" l="1"/>
  <c r="C71" i="6"/>
  <c r="B991" i="8"/>
  <c r="A991" i="8" s="1"/>
  <c r="A990" i="8"/>
  <c r="B1020" i="8"/>
  <c r="A1019" i="8"/>
  <c r="B1049" i="8"/>
  <c r="A1048" i="8"/>
  <c r="C72" i="6" l="1"/>
  <c r="E71" i="6"/>
  <c r="B1050" i="8"/>
  <c r="A1049" i="8"/>
  <c r="B1021" i="8"/>
  <c r="A1021" i="8" s="1"/>
  <c r="A1020" i="8"/>
  <c r="C73" i="6" l="1"/>
  <c r="E72" i="6"/>
  <c r="B1051" i="8"/>
  <c r="A1051" i="8" s="1"/>
  <c r="A1050" i="8"/>
  <c r="E73" i="6" l="1"/>
  <c r="C74" i="6"/>
  <c r="E74" i="6" l="1"/>
  <c r="C75" i="6"/>
  <c r="E75" i="6" l="1"/>
  <c r="C76" i="6"/>
  <c r="E76" i="6" l="1"/>
  <c r="C77" i="6"/>
  <c r="E77" i="6" l="1"/>
  <c r="C78" i="6"/>
  <c r="C79" i="6" l="1"/>
  <c r="E78" i="6"/>
  <c r="E79" i="6" l="1"/>
  <c r="C80" i="6"/>
  <c r="E80" i="6" l="1"/>
  <c r="C81" i="6"/>
  <c r="C82" i="6" l="1"/>
  <c r="E81" i="6"/>
  <c r="C83" i="6" l="1"/>
  <c r="E82" i="6"/>
  <c r="C84" i="6" l="1"/>
  <c r="E83" i="6"/>
  <c r="C85" i="6" l="1"/>
  <c r="E84" i="6"/>
  <c r="C86" i="6" l="1"/>
  <c r="E85" i="6"/>
  <c r="E86" i="6" l="1"/>
  <c r="C87" i="6"/>
  <c r="C88" i="6" l="1"/>
  <c r="E87" i="6"/>
  <c r="C89" i="6" l="1"/>
  <c r="E88" i="6"/>
  <c r="C90" i="6" l="1"/>
  <c r="E89" i="6"/>
  <c r="E90" i="6" l="1"/>
  <c r="C91" i="6"/>
  <c r="E91" i="6" l="1"/>
  <c r="C92" i="6"/>
  <c r="E92" i="6" l="1"/>
  <c r="C93" i="6"/>
  <c r="C94" i="6" l="1"/>
  <c r="E93" i="6"/>
  <c r="C95" i="6" l="1"/>
  <c r="E94" i="6"/>
  <c r="C96" i="6" l="1"/>
  <c r="E95" i="6"/>
  <c r="C97" i="6" l="1"/>
  <c r="E96" i="6"/>
  <c r="C98" i="6" l="1"/>
  <c r="E97" i="6"/>
  <c r="C99" i="6" l="1"/>
  <c r="E98" i="6"/>
  <c r="C100" i="6" l="1"/>
  <c r="E99" i="6"/>
  <c r="E100" i="6" l="1"/>
  <c r="C101" i="6"/>
  <c r="E101" i="6" l="1"/>
  <c r="C102" i="6"/>
  <c r="E102" i="6" l="1"/>
  <c r="C103" i="6"/>
  <c r="C104" i="6" l="1"/>
  <c r="E103" i="6"/>
  <c r="E104" i="6" l="1"/>
  <c r="C105" i="6"/>
  <c r="C106" i="6" l="1"/>
  <c r="E105" i="6"/>
  <c r="C107" i="6" l="1"/>
  <c r="E106" i="6"/>
  <c r="E107" i="6" l="1"/>
  <c r="C108" i="6"/>
  <c r="C109" i="6" l="1"/>
  <c r="E108" i="6"/>
  <c r="E109" i="6" l="1"/>
  <c r="C110" i="6"/>
  <c r="C111" i="6" l="1"/>
  <c r="E110" i="6"/>
  <c r="C112" i="6" l="1"/>
  <c r="E111" i="6"/>
  <c r="E112" i="6" l="1"/>
  <c r="C113" i="6"/>
  <c r="E113" i="6" l="1"/>
  <c r="C114" i="6"/>
  <c r="C115" i="6" l="1"/>
  <c r="E114" i="6"/>
  <c r="E115" i="6" l="1"/>
  <c r="C116" i="6"/>
  <c r="E116" i="6" l="1"/>
  <c r="C117" i="6"/>
  <c r="C118" i="6" l="1"/>
  <c r="E117" i="6"/>
  <c r="E118" i="6" l="1"/>
  <c r="C119" i="6"/>
  <c r="C120" i="6" l="1"/>
  <c r="E119" i="6"/>
  <c r="C121" i="6" l="1"/>
  <c r="E120" i="6"/>
  <c r="C122" i="6" l="1"/>
  <c r="E121" i="6"/>
  <c r="E122" i="6" l="1"/>
  <c r="C123" i="6"/>
  <c r="C124" i="6" l="1"/>
  <c r="E123" i="6"/>
  <c r="E124" i="6" l="1"/>
  <c r="C125" i="6"/>
  <c r="E125" i="6" l="1"/>
  <c r="C126" i="6"/>
  <c r="C127" i="6" l="1"/>
  <c r="E126" i="6"/>
  <c r="E127" i="6" l="1"/>
  <c r="C128" i="6"/>
  <c r="C129" i="6" l="1"/>
  <c r="E128" i="6"/>
  <c r="C130" i="6" l="1"/>
  <c r="E129" i="6"/>
  <c r="E130" i="6" l="1"/>
  <c r="C131" i="6"/>
  <c r="E131" i="6" l="1"/>
  <c r="C132" i="6"/>
  <c r="C133" i="6" l="1"/>
  <c r="E132" i="6"/>
  <c r="E133" i="6" l="1"/>
  <c r="C134" i="6"/>
  <c r="E134" i="6" l="1"/>
  <c r="C135" i="6"/>
  <c r="E135" i="6" l="1"/>
  <c r="C136" i="6"/>
  <c r="C137" i="6" l="1"/>
  <c r="E136" i="6"/>
  <c r="C138" i="6" l="1"/>
  <c r="E137" i="6"/>
  <c r="E138" i="6" l="1"/>
  <c r="C139" i="6"/>
  <c r="C140" i="6" l="1"/>
  <c r="E139" i="6"/>
  <c r="E140" i="6" l="1"/>
  <c r="C141" i="6"/>
  <c r="C142" i="6" l="1"/>
  <c r="E141" i="6"/>
  <c r="C143" i="6" l="1"/>
  <c r="E142" i="6"/>
  <c r="E143" i="6" l="1"/>
  <c r="C144" i="6"/>
  <c r="E144" i="6" l="1"/>
  <c r="C145" i="6"/>
  <c r="C146" i="6" l="1"/>
  <c r="E145" i="6"/>
  <c r="E146" i="6" l="1"/>
  <c r="C147" i="6"/>
  <c r="C148" i="6" l="1"/>
  <c r="E147" i="6"/>
  <c r="E148" i="6" l="1"/>
  <c r="C149" i="6"/>
  <c r="E149" i="6" l="1"/>
  <c r="C150" i="6"/>
  <c r="E150" i="6" l="1"/>
  <c r="C151" i="6"/>
  <c r="E151" i="6" l="1"/>
  <c r="C152" i="6"/>
  <c r="E152" i="6" l="1"/>
  <c r="C153" i="6"/>
  <c r="E153" i="6" l="1"/>
  <c r="C154" i="6"/>
  <c r="E154" i="6" l="1"/>
  <c r="C155" i="6"/>
  <c r="C156" i="6" l="1"/>
  <c r="E155" i="6"/>
  <c r="C466" i="6"/>
  <c r="E156" i="6" l="1"/>
  <c r="C157" i="6"/>
  <c r="E466" i="6"/>
  <c r="C467" i="6"/>
  <c r="E157" i="6" l="1"/>
  <c r="C158" i="6"/>
  <c r="E467" i="6"/>
  <c r="C468" i="6"/>
  <c r="C159" i="6" l="1"/>
  <c r="E158" i="6"/>
  <c r="E468" i="6"/>
  <c r="C469" i="6"/>
  <c r="C160" i="6" l="1"/>
  <c r="E159" i="6"/>
  <c r="E469" i="6"/>
  <c r="C470" i="6"/>
  <c r="C161" i="6" l="1"/>
  <c r="E160" i="6"/>
  <c r="C471" i="6"/>
  <c r="E470" i="6"/>
  <c r="E161" i="6" l="1"/>
  <c r="C162" i="6"/>
  <c r="C472" i="6"/>
  <c r="E471" i="6"/>
  <c r="E162" i="6" l="1"/>
  <c r="C163" i="6"/>
  <c r="E472" i="6"/>
  <c r="C473" i="6"/>
  <c r="E163" i="6" l="1"/>
  <c r="C164" i="6"/>
  <c r="C474" i="6"/>
  <c r="E473" i="6"/>
  <c r="C165" i="6" l="1"/>
  <c r="E164" i="6"/>
  <c r="C475" i="6"/>
  <c r="E474" i="6"/>
  <c r="E165" i="6" l="1"/>
  <c r="C166" i="6"/>
  <c r="E475" i="6"/>
  <c r="C476" i="6"/>
  <c r="C167" i="6" l="1"/>
  <c r="E166" i="6"/>
  <c r="E476" i="6"/>
  <c r="C477" i="6"/>
  <c r="E167" i="6" l="1"/>
  <c r="C168" i="6"/>
  <c r="E477" i="6"/>
  <c r="C478" i="6"/>
  <c r="E168" i="6" l="1"/>
  <c r="C169" i="6"/>
  <c r="E478" i="6"/>
  <c r="C479" i="6"/>
  <c r="E169" i="6" l="1"/>
  <c r="C170" i="6"/>
  <c r="E479" i="6"/>
  <c r="C480" i="6"/>
  <c r="C171" i="6" l="1"/>
  <c r="E170" i="6"/>
  <c r="E480" i="6"/>
  <c r="C481" i="6"/>
  <c r="E171" i="6" l="1"/>
  <c r="C172" i="6"/>
  <c r="E481" i="6"/>
  <c r="C482" i="6"/>
  <c r="E172" i="6" l="1"/>
  <c r="C173" i="6"/>
  <c r="E482" i="6"/>
  <c r="C483" i="6"/>
  <c r="C174" i="6" l="1"/>
  <c r="E173" i="6"/>
  <c r="E483" i="6"/>
  <c r="C484" i="6"/>
  <c r="E174" i="6" l="1"/>
  <c r="C175" i="6"/>
  <c r="E484" i="6"/>
  <c r="C485" i="6"/>
  <c r="C176" i="6" l="1"/>
  <c r="E175" i="6"/>
  <c r="E485" i="6"/>
  <c r="C486" i="6"/>
  <c r="E176" i="6" l="1"/>
  <c r="C177" i="6"/>
  <c r="E486" i="6"/>
  <c r="C487" i="6"/>
  <c r="C178" i="6" l="1"/>
  <c r="E177" i="6"/>
  <c r="E487" i="6"/>
  <c r="C488" i="6"/>
  <c r="E178" i="6" l="1"/>
  <c r="C179" i="6"/>
  <c r="E488" i="6"/>
  <c r="C489" i="6"/>
  <c r="E179" i="6" l="1"/>
  <c r="C180" i="6"/>
  <c r="E489" i="6"/>
  <c r="C490" i="6"/>
  <c r="E180" i="6" l="1"/>
  <c r="C181" i="6"/>
  <c r="E490" i="6"/>
  <c r="C491" i="6"/>
  <c r="C182" i="6" l="1"/>
  <c r="E181" i="6"/>
  <c r="E491" i="6"/>
  <c r="C492" i="6"/>
  <c r="C183" i="6" l="1"/>
  <c r="E182" i="6"/>
  <c r="E492" i="6"/>
  <c r="C493" i="6"/>
  <c r="E183" i="6" l="1"/>
  <c r="C184" i="6"/>
  <c r="E493" i="6"/>
  <c r="C494" i="6"/>
  <c r="E184" i="6" l="1"/>
  <c r="C185" i="6"/>
  <c r="E494" i="6"/>
  <c r="C495" i="6"/>
  <c r="E185" i="6" l="1"/>
  <c r="C186" i="6"/>
  <c r="E495" i="6"/>
  <c r="C496" i="6"/>
  <c r="E186" i="6" l="1"/>
  <c r="C187" i="6"/>
  <c r="E496" i="6"/>
  <c r="C497" i="6"/>
  <c r="C188" i="6" l="1"/>
  <c r="E187" i="6"/>
  <c r="E497" i="6"/>
  <c r="C498" i="6"/>
  <c r="E188" i="6" l="1"/>
  <c r="C189" i="6"/>
  <c r="E498" i="6"/>
  <c r="C499" i="6"/>
  <c r="E189" i="6" l="1"/>
  <c r="C190" i="6"/>
  <c r="E499" i="6"/>
  <c r="C500" i="6"/>
  <c r="E190" i="6" l="1"/>
  <c r="C191" i="6"/>
  <c r="E500" i="6"/>
  <c r="C501" i="6"/>
  <c r="C192" i="6" l="1"/>
  <c r="E191" i="6"/>
  <c r="E501" i="6"/>
  <c r="C502" i="6"/>
  <c r="C193" i="6" l="1"/>
  <c r="E192" i="6"/>
  <c r="E502" i="6"/>
  <c r="C503" i="6"/>
  <c r="E193" i="6" l="1"/>
  <c r="C194" i="6"/>
  <c r="E503" i="6"/>
  <c r="C504" i="6"/>
  <c r="E194" i="6" l="1"/>
  <c r="C195" i="6"/>
  <c r="E504" i="6"/>
  <c r="C505" i="6"/>
  <c r="C196" i="6" l="1"/>
  <c r="E195" i="6"/>
  <c r="E505" i="6"/>
  <c r="C506" i="6"/>
  <c r="C197" i="6" l="1"/>
  <c r="E196" i="6"/>
  <c r="E506" i="6"/>
  <c r="C507" i="6"/>
  <c r="C198" i="6" l="1"/>
  <c r="E197" i="6"/>
  <c r="E507" i="6"/>
  <c r="C508" i="6"/>
  <c r="E198" i="6" l="1"/>
  <c r="C199" i="6"/>
  <c r="E508" i="6"/>
  <c r="C509" i="6"/>
  <c r="E199" i="6" l="1"/>
  <c r="C200" i="6"/>
  <c r="E509" i="6"/>
  <c r="C510" i="6"/>
  <c r="C201" i="6" l="1"/>
  <c r="E200" i="6"/>
  <c r="E510" i="6"/>
  <c r="C511" i="6"/>
  <c r="C202" i="6" l="1"/>
  <c r="E201" i="6"/>
  <c r="E511" i="6"/>
  <c r="C512" i="6"/>
  <c r="E202" i="6" l="1"/>
  <c r="C203" i="6"/>
  <c r="E512" i="6"/>
  <c r="C513" i="6"/>
  <c r="C204" i="6" l="1"/>
  <c r="E203" i="6"/>
  <c r="E513" i="6"/>
  <c r="C514" i="6"/>
  <c r="C205" i="6" l="1"/>
  <c r="E204" i="6"/>
  <c r="E514" i="6"/>
  <c r="C515" i="6"/>
  <c r="E205" i="6" l="1"/>
  <c r="C206" i="6"/>
  <c r="E515" i="6"/>
  <c r="C516" i="6"/>
  <c r="C207" i="6" l="1"/>
  <c r="E206" i="6"/>
  <c r="E516" i="6"/>
  <c r="C517" i="6"/>
  <c r="E207" i="6" l="1"/>
  <c r="C208" i="6"/>
  <c r="E517" i="6"/>
  <c r="C518" i="6"/>
  <c r="C209" i="6" l="1"/>
  <c r="E208" i="6"/>
  <c r="E518" i="6"/>
  <c r="C519" i="6"/>
  <c r="C210" i="6" l="1"/>
  <c r="E209" i="6"/>
  <c r="E519" i="6"/>
  <c r="C520" i="6"/>
  <c r="E210" i="6" l="1"/>
  <c r="C211" i="6"/>
  <c r="E520" i="6"/>
  <c r="C521" i="6"/>
  <c r="C212" i="6" l="1"/>
  <c r="E211" i="6"/>
  <c r="E521" i="6"/>
  <c r="C522" i="6"/>
  <c r="E212" i="6" l="1"/>
  <c r="C213" i="6"/>
  <c r="E522" i="6"/>
  <c r="C523" i="6"/>
  <c r="E213" i="6" l="1"/>
  <c r="C214" i="6"/>
  <c r="E523" i="6"/>
  <c r="C524" i="6"/>
  <c r="E214" i="6" l="1"/>
  <c r="C215" i="6"/>
  <c r="E524" i="6"/>
  <c r="C525" i="6"/>
  <c r="C216" i="6" l="1"/>
  <c r="E215" i="6"/>
  <c r="E525" i="6"/>
  <c r="C526" i="6"/>
  <c r="E216" i="6" l="1"/>
  <c r="C217" i="6"/>
  <c r="E526" i="6"/>
  <c r="C527" i="6"/>
  <c r="E217" i="6" l="1"/>
  <c r="C218" i="6"/>
  <c r="E527" i="6"/>
  <c r="C528" i="6"/>
  <c r="E218" i="6" l="1"/>
  <c r="C219" i="6"/>
  <c r="E528" i="6"/>
  <c r="C529" i="6"/>
  <c r="C220" i="6" l="1"/>
  <c r="E219" i="6"/>
  <c r="E529" i="6"/>
  <c r="C530" i="6"/>
  <c r="C221" i="6" l="1"/>
  <c r="E220" i="6"/>
  <c r="E530" i="6"/>
  <c r="C531" i="6"/>
  <c r="C222" i="6" l="1"/>
  <c r="E221" i="6"/>
  <c r="E531" i="6"/>
  <c r="C532" i="6"/>
  <c r="E222" i="6" l="1"/>
  <c r="C223" i="6"/>
  <c r="E532" i="6"/>
  <c r="C533" i="6"/>
  <c r="C224" i="6" l="1"/>
  <c r="E223" i="6"/>
  <c r="E533" i="6"/>
  <c r="C534" i="6"/>
  <c r="E224" i="6" l="1"/>
  <c r="C225" i="6"/>
  <c r="E534" i="6"/>
  <c r="C535" i="6"/>
  <c r="E225" i="6" l="1"/>
  <c r="C226" i="6"/>
  <c r="E535" i="6"/>
  <c r="C536" i="6"/>
  <c r="E226" i="6" l="1"/>
  <c r="C227" i="6"/>
  <c r="E536" i="6"/>
  <c r="C537" i="6"/>
  <c r="E227" i="6" l="1"/>
  <c r="C228" i="6"/>
  <c r="E537" i="6"/>
  <c r="C538" i="6"/>
  <c r="C229" i="6" l="1"/>
  <c r="E228" i="6"/>
  <c r="E538" i="6"/>
  <c r="C539" i="6"/>
  <c r="E229" i="6" l="1"/>
  <c r="C230" i="6"/>
  <c r="E539" i="6"/>
  <c r="C540" i="6"/>
  <c r="E230" i="6" l="1"/>
  <c r="C231" i="6"/>
  <c r="E540" i="6"/>
  <c r="C541" i="6"/>
  <c r="E231" i="6" l="1"/>
  <c r="C232" i="6"/>
  <c r="E541" i="6"/>
  <c r="C542" i="6"/>
  <c r="C233" i="6" l="1"/>
  <c r="E232" i="6"/>
  <c r="E542" i="6"/>
  <c r="C543" i="6"/>
  <c r="C234" i="6" l="1"/>
  <c r="E233" i="6"/>
  <c r="E543" i="6"/>
  <c r="C544" i="6"/>
  <c r="C235" i="6" l="1"/>
  <c r="E234" i="6"/>
  <c r="E544" i="6"/>
  <c r="C545" i="6"/>
  <c r="E235" i="6" l="1"/>
  <c r="C236" i="6"/>
  <c r="E545" i="6"/>
  <c r="C546" i="6"/>
  <c r="E236" i="6" l="1"/>
  <c r="C237" i="6"/>
  <c r="E546" i="6"/>
  <c r="C547" i="6"/>
  <c r="E237" i="6" l="1"/>
  <c r="C238" i="6"/>
  <c r="E547" i="6"/>
  <c r="C548" i="6"/>
  <c r="E238" i="6" l="1"/>
  <c r="C239" i="6"/>
  <c r="E548" i="6"/>
  <c r="C549" i="6"/>
  <c r="C240" i="6" l="1"/>
  <c r="E239" i="6"/>
  <c r="E549" i="6"/>
  <c r="C550" i="6"/>
  <c r="C241" i="6" l="1"/>
  <c r="E240" i="6"/>
  <c r="E550" i="6"/>
  <c r="C551" i="6"/>
  <c r="C242" i="6" l="1"/>
  <c r="E241" i="6"/>
  <c r="E551" i="6"/>
  <c r="C552" i="6"/>
  <c r="C243" i="6" l="1"/>
  <c r="E242" i="6"/>
  <c r="E552" i="6"/>
  <c r="C553" i="6"/>
  <c r="E243" i="6" l="1"/>
  <c r="C244" i="6"/>
  <c r="E553" i="6"/>
  <c r="C554" i="6"/>
  <c r="C245" i="6" l="1"/>
  <c r="E244" i="6"/>
  <c r="E554" i="6"/>
  <c r="C555" i="6"/>
  <c r="E245" i="6" l="1"/>
  <c r="C246" i="6"/>
  <c r="E555" i="6"/>
  <c r="C556" i="6"/>
  <c r="E246" i="6" l="1"/>
  <c r="C247" i="6"/>
  <c r="E556" i="6"/>
  <c r="C557" i="6"/>
  <c r="E247" i="6" l="1"/>
  <c r="C248" i="6"/>
  <c r="E557" i="6"/>
  <c r="C558" i="6"/>
  <c r="E248" i="6" l="1"/>
  <c r="C249" i="6"/>
  <c r="E558" i="6"/>
  <c r="C559" i="6"/>
  <c r="E249" i="6" l="1"/>
  <c r="C250" i="6"/>
  <c r="E559" i="6"/>
  <c r="C560" i="6"/>
  <c r="E250" i="6" l="1"/>
  <c r="C251" i="6"/>
  <c r="E560" i="6"/>
  <c r="C561" i="6"/>
  <c r="E251" i="6" l="1"/>
  <c r="C252" i="6"/>
  <c r="E561" i="6"/>
  <c r="C562" i="6"/>
  <c r="E252" i="6" l="1"/>
  <c r="C253" i="6"/>
  <c r="E562" i="6"/>
  <c r="C563" i="6"/>
  <c r="C254" i="6" l="1"/>
  <c r="E253" i="6"/>
  <c r="E563" i="6"/>
  <c r="C564" i="6"/>
  <c r="E254" i="6" l="1"/>
  <c r="C255" i="6"/>
  <c r="E564" i="6"/>
  <c r="C565" i="6"/>
  <c r="E255" i="6" l="1"/>
  <c r="C256" i="6"/>
  <c r="E565" i="6"/>
  <c r="C566" i="6"/>
  <c r="C257" i="6" l="1"/>
  <c r="E256" i="6"/>
  <c r="E566" i="6"/>
  <c r="C567" i="6"/>
  <c r="E257" i="6" l="1"/>
  <c r="C258" i="6"/>
  <c r="E567" i="6"/>
  <c r="C568" i="6"/>
  <c r="E258" i="6" l="1"/>
  <c r="C259" i="6"/>
  <c r="E568" i="6"/>
  <c r="C569" i="6"/>
  <c r="E259" i="6" l="1"/>
  <c r="C260" i="6"/>
  <c r="E569" i="6"/>
  <c r="C570" i="6"/>
  <c r="C261" i="6" l="1"/>
  <c r="E260" i="6"/>
  <c r="E570" i="6"/>
  <c r="C571" i="6"/>
  <c r="E261" i="6" l="1"/>
  <c r="C262" i="6"/>
  <c r="E571" i="6"/>
  <c r="C572" i="6"/>
  <c r="C263" i="6" l="1"/>
  <c r="E262" i="6"/>
  <c r="E572" i="6"/>
  <c r="C573" i="6"/>
  <c r="C264" i="6" l="1"/>
  <c r="E263" i="6"/>
  <c r="E573" i="6"/>
  <c r="C574" i="6"/>
  <c r="E264" i="6" l="1"/>
  <c r="C265" i="6"/>
  <c r="E574" i="6"/>
  <c r="C575" i="6"/>
  <c r="C266" i="6" l="1"/>
  <c r="E265" i="6"/>
  <c r="E575" i="6"/>
  <c r="C576" i="6"/>
  <c r="E266" i="6" l="1"/>
  <c r="C267" i="6"/>
  <c r="E576" i="6"/>
  <c r="C577" i="6"/>
  <c r="C268" i="6" l="1"/>
  <c r="E267" i="6"/>
  <c r="E577" i="6"/>
  <c r="C578" i="6"/>
  <c r="C269" i="6" l="1"/>
  <c r="E268" i="6"/>
  <c r="E578" i="6"/>
  <c r="C579" i="6"/>
  <c r="C270" i="6" l="1"/>
  <c r="E269" i="6"/>
  <c r="E579" i="6"/>
  <c r="C580" i="6"/>
  <c r="E270" i="6" l="1"/>
  <c r="C271" i="6"/>
  <c r="E580" i="6"/>
  <c r="C581" i="6"/>
  <c r="C272" i="6" l="1"/>
  <c r="E271" i="6"/>
  <c r="E581" i="6"/>
  <c r="C582" i="6"/>
  <c r="C273" i="6" l="1"/>
  <c r="E272" i="6"/>
  <c r="E582" i="6"/>
  <c r="C583" i="6"/>
  <c r="E273" i="6" l="1"/>
  <c r="C274" i="6"/>
  <c r="E583" i="6"/>
  <c r="C584" i="6"/>
  <c r="C275" i="6" l="1"/>
  <c r="E274" i="6"/>
  <c r="E584" i="6"/>
  <c r="C585" i="6"/>
  <c r="C276" i="6" l="1"/>
  <c r="E275" i="6"/>
  <c r="E585" i="6"/>
  <c r="C586" i="6"/>
  <c r="E276" i="6" l="1"/>
  <c r="C277" i="6"/>
  <c r="E586" i="6"/>
  <c r="C587" i="6"/>
  <c r="E277" i="6" l="1"/>
  <c r="C278" i="6"/>
  <c r="E587" i="6"/>
  <c r="C588" i="6"/>
  <c r="E278" i="6" l="1"/>
  <c r="C279" i="6"/>
  <c r="E588" i="6"/>
  <c r="C589" i="6"/>
  <c r="E279" i="6" l="1"/>
  <c r="C280" i="6"/>
  <c r="E589" i="6"/>
  <c r="C590" i="6"/>
  <c r="E280" i="6" l="1"/>
  <c r="C281" i="6"/>
  <c r="E590" i="6"/>
  <c r="C591" i="6"/>
  <c r="C282" i="6" l="1"/>
  <c r="E281" i="6"/>
  <c r="E591" i="6"/>
  <c r="C592" i="6"/>
  <c r="C283" i="6" l="1"/>
  <c r="E282" i="6"/>
  <c r="E592" i="6"/>
  <c r="C593" i="6"/>
  <c r="E283" i="6" l="1"/>
  <c r="C284" i="6"/>
  <c r="E593" i="6"/>
  <c r="C594" i="6"/>
  <c r="E284" i="6" l="1"/>
  <c r="C285" i="6"/>
  <c r="E594" i="6"/>
  <c r="C595" i="6"/>
  <c r="C286" i="6" l="1"/>
  <c r="E285" i="6"/>
  <c r="E595" i="6"/>
  <c r="C596" i="6"/>
  <c r="C287" i="6" l="1"/>
  <c r="E286" i="6"/>
  <c r="E596" i="6"/>
  <c r="C597" i="6"/>
  <c r="E287" i="6" l="1"/>
  <c r="C288" i="6"/>
  <c r="E597" i="6"/>
  <c r="C598" i="6"/>
  <c r="C289" i="6" l="1"/>
  <c r="E288" i="6"/>
  <c r="E598" i="6"/>
  <c r="C599" i="6"/>
  <c r="E289" i="6" l="1"/>
  <c r="C290" i="6"/>
  <c r="E599" i="6"/>
  <c r="C600" i="6"/>
  <c r="C291" i="6" l="1"/>
  <c r="E290" i="6"/>
  <c r="E600" i="6"/>
  <c r="C601" i="6"/>
  <c r="E291" i="6" l="1"/>
  <c r="C292" i="6"/>
  <c r="E601" i="6"/>
  <c r="C602" i="6"/>
  <c r="C293" i="6" l="1"/>
  <c r="E292" i="6"/>
  <c r="E602" i="6"/>
  <c r="C603" i="6"/>
  <c r="E293" i="6" l="1"/>
  <c r="C294" i="6"/>
  <c r="E603" i="6"/>
  <c r="C604" i="6"/>
  <c r="C295" i="6" l="1"/>
  <c r="E294" i="6"/>
  <c r="E604" i="6"/>
  <c r="C605" i="6"/>
  <c r="C296" i="6" l="1"/>
  <c r="E295" i="6"/>
  <c r="E605" i="6"/>
  <c r="C606" i="6"/>
  <c r="C297" i="6" l="1"/>
  <c r="E296" i="6"/>
  <c r="E606" i="6"/>
  <c r="C607" i="6"/>
  <c r="C298" i="6" l="1"/>
  <c r="E297" i="6"/>
  <c r="E607" i="6"/>
  <c r="C608" i="6"/>
  <c r="C299" i="6" l="1"/>
  <c r="E298" i="6"/>
  <c r="E608" i="6"/>
  <c r="C609" i="6"/>
  <c r="E299" i="6" l="1"/>
  <c r="C300" i="6"/>
  <c r="E609" i="6"/>
  <c r="C610" i="6"/>
  <c r="C301" i="6" l="1"/>
  <c r="E300" i="6"/>
  <c r="E610" i="6"/>
  <c r="C611" i="6"/>
  <c r="E301" i="6" l="1"/>
  <c r="C302" i="6"/>
  <c r="E611" i="6"/>
  <c r="C612" i="6"/>
  <c r="E302" i="6" l="1"/>
  <c r="C303" i="6"/>
  <c r="E612" i="6"/>
  <c r="C613" i="6"/>
  <c r="C304" i="6" l="1"/>
  <c r="E303" i="6"/>
  <c r="E613" i="6"/>
  <c r="C614" i="6"/>
  <c r="C305" i="6" l="1"/>
  <c r="E304" i="6"/>
  <c r="E614" i="6"/>
  <c r="C615" i="6"/>
  <c r="C306" i="6" l="1"/>
  <c r="E305" i="6"/>
  <c r="E615" i="6"/>
  <c r="C616" i="6"/>
  <c r="C307" i="6" l="1"/>
  <c r="E306" i="6"/>
  <c r="E616" i="6"/>
  <c r="C617" i="6"/>
  <c r="E307" i="6" l="1"/>
  <c r="C308" i="6"/>
  <c r="E617" i="6"/>
  <c r="C618" i="6"/>
  <c r="E308" i="6" l="1"/>
  <c r="C309" i="6"/>
  <c r="E618" i="6"/>
  <c r="C619" i="6"/>
  <c r="C310" i="6" l="1"/>
  <c r="E309" i="6"/>
  <c r="E619" i="6"/>
  <c r="C620" i="6"/>
  <c r="C311" i="6" l="1"/>
  <c r="E310" i="6"/>
  <c r="E620" i="6"/>
  <c r="C621" i="6"/>
  <c r="C312" i="6" l="1"/>
  <c r="E311" i="6"/>
  <c r="E621" i="6"/>
  <c r="C622" i="6"/>
  <c r="E312" i="6" l="1"/>
  <c r="C313" i="6"/>
  <c r="E622" i="6"/>
  <c r="C623" i="6"/>
  <c r="E313" i="6" l="1"/>
  <c r="C314" i="6"/>
  <c r="E623" i="6"/>
  <c r="C624" i="6"/>
  <c r="C315" i="6" l="1"/>
  <c r="E314" i="6"/>
  <c r="E624" i="6"/>
  <c r="C625" i="6"/>
  <c r="E315" i="6" l="1"/>
  <c r="C316" i="6"/>
  <c r="E625" i="6"/>
  <c r="C626" i="6"/>
  <c r="C317" i="6" l="1"/>
  <c r="E316" i="6"/>
  <c r="E626" i="6"/>
  <c r="C627" i="6"/>
  <c r="C318" i="6" l="1"/>
  <c r="E317" i="6"/>
  <c r="E627" i="6"/>
  <c r="C628" i="6"/>
  <c r="C319" i="6" l="1"/>
  <c r="E318" i="6"/>
  <c r="E628" i="6"/>
  <c r="C629" i="6"/>
  <c r="C320" i="6" l="1"/>
  <c r="E319" i="6"/>
  <c r="E629" i="6"/>
  <c r="C630" i="6"/>
  <c r="C321" i="6" l="1"/>
  <c r="E320" i="6"/>
  <c r="E630" i="6"/>
  <c r="C631" i="6"/>
  <c r="C322" i="6" l="1"/>
  <c r="E321" i="6"/>
  <c r="C632" i="6"/>
  <c r="E631" i="6"/>
  <c r="E322" i="6" l="1"/>
  <c r="C323" i="6"/>
  <c r="E632" i="6"/>
  <c r="C633" i="6"/>
  <c r="C324" i="6" l="1"/>
  <c r="E323" i="6"/>
  <c r="E633" i="6"/>
  <c r="C634" i="6"/>
  <c r="C325" i="6" l="1"/>
  <c r="E324" i="6"/>
  <c r="E634" i="6"/>
  <c r="C635" i="6"/>
  <c r="E325" i="6" l="1"/>
  <c r="C326" i="6"/>
  <c r="E635" i="6"/>
  <c r="C636" i="6"/>
  <c r="E326" i="6" l="1"/>
  <c r="C327" i="6"/>
  <c r="E636" i="6"/>
  <c r="C637" i="6"/>
  <c r="C328" i="6" l="1"/>
  <c r="E327" i="6"/>
  <c r="E637" i="6"/>
  <c r="C638" i="6"/>
  <c r="E328" i="6" l="1"/>
  <c r="C329" i="6"/>
  <c r="C639" i="6"/>
  <c r="E638" i="6"/>
  <c r="E329" i="6" l="1"/>
  <c r="C330" i="6"/>
  <c r="C640" i="6"/>
  <c r="E639" i="6"/>
  <c r="C331" i="6" l="1"/>
  <c r="E330" i="6"/>
  <c r="E640" i="6"/>
  <c r="C641" i="6"/>
  <c r="E331" i="6" l="1"/>
  <c r="C332" i="6"/>
  <c r="E641" i="6"/>
  <c r="C642" i="6"/>
  <c r="E332" i="6" l="1"/>
  <c r="C333" i="6"/>
  <c r="C643" i="6"/>
  <c r="E642" i="6"/>
  <c r="E333" i="6" l="1"/>
  <c r="C334" i="6"/>
  <c r="E643" i="6"/>
  <c r="C644" i="6"/>
  <c r="C431" i="6" l="1"/>
  <c r="C335" i="6"/>
  <c r="E334" i="6"/>
  <c r="E644" i="6"/>
  <c r="C645" i="6"/>
  <c r="C432" i="6" l="1"/>
  <c r="E431" i="6"/>
  <c r="E335" i="6"/>
  <c r="C336" i="6"/>
  <c r="E645" i="6"/>
  <c r="C646" i="6"/>
  <c r="E432" i="6" l="1"/>
  <c r="C433" i="6"/>
  <c r="C337" i="6"/>
  <c r="E336" i="6"/>
  <c r="C647" i="6"/>
  <c r="E646" i="6"/>
  <c r="C434" i="6" l="1"/>
  <c r="E433" i="6"/>
  <c r="C338" i="6"/>
  <c r="E337" i="6"/>
  <c r="C648" i="6"/>
  <c r="E647" i="6"/>
  <c r="E434" i="6" l="1"/>
  <c r="C435" i="6"/>
  <c r="C339" i="6"/>
  <c r="E338" i="6"/>
  <c r="E648" i="6"/>
  <c r="C649" i="6"/>
  <c r="E435" i="6" l="1"/>
  <c r="C436" i="6"/>
  <c r="C340" i="6"/>
  <c r="E339" i="6"/>
  <c r="E649" i="6"/>
  <c r="C650" i="6"/>
  <c r="E436" i="6" l="1"/>
  <c r="C437" i="6"/>
  <c r="E340" i="6"/>
  <c r="C341" i="6"/>
  <c r="E650" i="6"/>
  <c r="C651" i="6"/>
  <c r="E437" i="6" l="1"/>
  <c r="C438" i="6"/>
  <c r="E341" i="6"/>
  <c r="C342" i="6"/>
  <c r="C652" i="6"/>
  <c r="E651" i="6"/>
  <c r="E438" i="6" l="1"/>
  <c r="C439" i="6"/>
  <c r="E342" i="6"/>
  <c r="C343" i="6"/>
  <c r="C653" i="6"/>
  <c r="E652" i="6"/>
  <c r="E439" i="6" l="1"/>
  <c r="C440" i="6"/>
  <c r="C344" i="6"/>
  <c r="E343" i="6"/>
  <c r="E653" i="6"/>
  <c r="C654" i="6"/>
  <c r="E440" i="6" l="1"/>
  <c r="C441" i="6"/>
  <c r="C345" i="6"/>
  <c r="E344" i="6"/>
  <c r="C655" i="6"/>
  <c r="E654" i="6"/>
  <c r="E441" i="6" l="1"/>
  <c r="C442" i="6"/>
  <c r="E345" i="6"/>
  <c r="C346" i="6"/>
  <c r="C656" i="6"/>
  <c r="E655" i="6"/>
  <c r="E442" i="6" l="1"/>
  <c r="C443" i="6"/>
  <c r="C347" i="6"/>
  <c r="E346" i="6"/>
  <c r="E656" i="6"/>
  <c r="C657" i="6"/>
  <c r="E443" i="6" l="1"/>
  <c r="C444" i="6"/>
  <c r="C348" i="6"/>
  <c r="E347" i="6"/>
  <c r="C658" i="6"/>
  <c r="E657" i="6"/>
  <c r="E444" i="6" l="1"/>
  <c r="C445" i="6"/>
  <c r="E348" i="6"/>
  <c r="C349" i="6"/>
  <c r="C659" i="6"/>
  <c r="E658" i="6"/>
  <c r="C446" i="6" l="1"/>
  <c r="E445" i="6"/>
  <c r="E349" i="6"/>
  <c r="C350" i="6"/>
  <c r="C660" i="6"/>
  <c r="E659" i="6"/>
  <c r="C447" i="6" l="1"/>
  <c r="E446" i="6"/>
  <c r="E350" i="6"/>
  <c r="C351" i="6"/>
  <c r="C661" i="6"/>
  <c r="E660" i="6"/>
  <c r="C448" i="6" l="1"/>
  <c r="E447" i="6"/>
  <c r="C352" i="6"/>
  <c r="E351" i="6"/>
  <c r="C662" i="6"/>
  <c r="E661" i="6"/>
  <c r="E448" i="6" l="1"/>
  <c r="C449" i="6"/>
  <c r="C353" i="6"/>
  <c r="E352" i="6"/>
  <c r="C663" i="6"/>
  <c r="E662" i="6"/>
  <c r="E449" i="6" l="1"/>
  <c r="C450" i="6"/>
  <c r="C354" i="6"/>
  <c r="E353" i="6"/>
  <c r="C664" i="6"/>
  <c r="E663" i="6"/>
  <c r="E450" i="6" l="1"/>
  <c r="C451" i="6"/>
  <c r="E354" i="6"/>
  <c r="C355" i="6"/>
  <c r="C665" i="6"/>
  <c r="E664" i="6"/>
  <c r="C452" i="6" l="1"/>
  <c r="E451" i="6"/>
  <c r="C356" i="6"/>
  <c r="E355" i="6"/>
  <c r="E665" i="6"/>
  <c r="C666" i="6"/>
  <c r="E452" i="6" l="1"/>
  <c r="C453" i="6"/>
  <c r="C357" i="6"/>
  <c r="E356" i="6"/>
  <c r="C667" i="6"/>
  <c r="E666" i="6"/>
  <c r="E453" i="6" l="1"/>
  <c r="C454" i="6"/>
  <c r="E357" i="6"/>
  <c r="C358" i="6"/>
  <c r="C668" i="6"/>
  <c r="E667" i="6"/>
  <c r="E454" i="6" l="1"/>
  <c r="C455" i="6"/>
  <c r="E358" i="6"/>
  <c r="C359" i="6"/>
  <c r="C669" i="6"/>
  <c r="E668" i="6"/>
  <c r="E455" i="6" l="1"/>
  <c r="C456" i="6"/>
  <c r="C360" i="6"/>
  <c r="E359" i="6"/>
  <c r="C670" i="6"/>
  <c r="E669" i="6"/>
  <c r="C457" i="6" l="1"/>
  <c r="E456" i="6"/>
  <c r="E360" i="6"/>
  <c r="C361" i="6"/>
  <c r="C671" i="6"/>
  <c r="E670" i="6"/>
  <c r="E457" i="6" l="1"/>
  <c r="C458" i="6"/>
  <c r="E361" i="6"/>
  <c r="C362" i="6"/>
  <c r="E671" i="6"/>
  <c r="C672" i="6"/>
  <c r="E458" i="6" l="1"/>
  <c r="C459" i="6"/>
  <c r="E362" i="6"/>
  <c r="C363" i="6"/>
  <c r="C673" i="6"/>
  <c r="E672" i="6"/>
  <c r="E459" i="6" l="1"/>
  <c r="C460" i="6"/>
  <c r="E363" i="6"/>
  <c r="C364" i="6"/>
  <c r="C674" i="6"/>
  <c r="E673" i="6"/>
  <c r="E460" i="6" l="1"/>
  <c r="C461" i="6"/>
  <c r="C365" i="6"/>
  <c r="E364" i="6"/>
  <c r="C675" i="6"/>
  <c r="E674" i="6"/>
  <c r="C462" i="6" l="1"/>
  <c r="E461" i="6"/>
  <c r="E365" i="6"/>
  <c r="C366" i="6"/>
  <c r="C676" i="6"/>
  <c r="E675" i="6"/>
  <c r="E462" i="6" l="1"/>
  <c r="C463" i="6"/>
  <c r="E366" i="6"/>
  <c r="C367" i="6"/>
  <c r="C677" i="6"/>
  <c r="E676" i="6"/>
  <c r="E463" i="6" l="1"/>
  <c r="C464" i="6"/>
  <c r="E367" i="6"/>
  <c r="C368" i="6"/>
  <c r="C678" i="6"/>
  <c r="E677" i="6"/>
  <c r="E464" i="6" l="1"/>
  <c r="C465" i="6"/>
  <c r="E465" i="6" s="1"/>
  <c r="C369" i="6"/>
  <c r="E368" i="6"/>
  <c r="C679" i="6"/>
  <c r="E678" i="6"/>
  <c r="C370" i="6" l="1"/>
  <c r="E369" i="6"/>
  <c r="E679" i="6"/>
  <c r="C680" i="6"/>
  <c r="E370" i="6" l="1"/>
  <c r="C371" i="6"/>
  <c r="E680" i="6"/>
  <c r="C681" i="6"/>
  <c r="C372" i="6" l="1"/>
  <c r="E371" i="6"/>
  <c r="C682" i="6"/>
  <c r="E681" i="6"/>
  <c r="E372" i="6" l="1"/>
  <c r="C373" i="6"/>
  <c r="C683" i="6"/>
  <c r="E682" i="6"/>
  <c r="E373" i="6" l="1"/>
  <c r="C374" i="6"/>
  <c r="C684" i="6"/>
  <c r="E683" i="6"/>
  <c r="E374" i="6" l="1"/>
  <c r="C375" i="6"/>
  <c r="C685" i="6"/>
  <c r="E684" i="6"/>
  <c r="C376" i="6" l="1"/>
  <c r="E375" i="6"/>
  <c r="C686" i="6"/>
  <c r="E685" i="6"/>
  <c r="E376" i="6" l="1"/>
  <c r="C377" i="6"/>
  <c r="C687" i="6"/>
  <c r="E686" i="6"/>
  <c r="E377" i="6" l="1"/>
  <c r="C378" i="6"/>
  <c r="C688" i="6"/>
  <c r="E687" i="6"/>
  <c r="E378" i="6" l="1"/>
  <c r="C379" i="6"/>
  <c r="C689" i="6"/>
  <c r="E688" i="6"/>
  <c r="C380" i="6" l="1"/>
  <c r="E379" i="6"/>
  <c r="C690" i="6"/>
  <c r="E689" i="6"/>
  <c r="E380" i="6" l="1"/>
  <c r="C381" i="6"/>
  <c r="C691" i="6"/>
  <c r="E690" i="6"/>
  <c r="C382" i="6" l="1"/>
  <c r="E381" i="6"/>
  <c r="C692" i="6"/>
  <c r="E691" i="6"/>
  <c r="C383" i="6" l="1"/>
  <c r="E382" i="6"/>
  <c r="C693" i="6"/>
  <c r="E692" i="6"/>
  <c r="C384" i="6" l="1"/>
  <c r="E383" i="6"/>
  <c r="C694" i="6"/>
  <c r="E693" i="6"/>
  <c r="E384" i="6" l="1"/>
  <c r="C385" i="6"/>
  <c r="C695" i="6"/>
  <c r="E694" i="6"/>
  <c r="E385" i="6" l="1"/>
  <c r="C386" i="6"/>
  <c r="C696" i="6"/>
  <c r="E695" i="6"/>
  <c r="E386" i="6" l="1"/>
  <c r="C387" i="6"/>
  <c r="C697" i="6"/>
  <c r="E696" i="6"/>
  <c r="E387" i="6" l="1"/>
  <c r="C388" i="6"/>
  <c r="C698" i="6"/>
  <c r="E697" i="6"/>
  <c r="C389" i="6" l="1"/>
  <c r="E388" i="6"/>
  <c r="C699" i="6"/>
  <c r="E698" i="6"/>
  <c r="E389" i="6" l="1"/>
  <c r="C390" i="6"/>
  <c r="C700" i="6"/>
  <c r="E699" i="6"/>
  <c r="E390" i="6" l="1"/>
  <c r="C391" i="6"/>
  <c r="E700" i="6"/>
  <c r="C701" i="6"/>
  <c r="C392" i="6" l="1"/>
  <c r="E391" i="6"/>
  <c r="E701" i="6"/>
  <c r="C702" i="6"/>
  <c r="E392" i="6" l="1"/>
  <c r="C393" i="6"/>
  <c r="C703" i="6"/>
  <c r="E702" i="6"/>
  <c r="E393" i="6" l="1"/>
  <c r="C394" i="6"/>
  <c r="C704" i="6"/>
  <c r="E703" i="6"/>
  <c r="E394" i="6" l="1"/>
  <c r="C395" i="6"/>
  <c r="E704" i="6"/>
  <c r="C705" i="6"/>
  <c r="E395" i="6" l="1"/>
  <c r="C396" i="6"/>
  <c r="C706" i="6"/>
  <c r="E705" i="6"/>
  <c r="E396" i="6" l="1"/>
  <c r="C397" i="6"/>
  <c r="C707" i="6"/>
  <c r="E706" i="6"/>
  <c r="E397" i="6" l="1"/>
  <c r="C398" i="6"/>
  <c r="E707" i="6"/>
  <c r="C708" i="6"/>
  <c r="E398" i="6" l="1"/>
  <c r="C399" i="6"/>
  <c r="E708" i="6"/>
  <c r="C709" i="6"/>
  <c r="C400" i="6" l="1"/>
  <c r="E399" i="6"/>
  <c r="C710" i="6"/>
  <c r="E709" i="6"/>
  <c r="C401" i="6" l="1"/>
  <c r="E400" i="6"/>
  <c r="C711" i="6"/>
  <c r="E710" i="6"/>
  <c r="E401" i="6" l="1"/>
  <c r="C402" i="6"/>
  <c r="E711" i="6"/>
  <c r="C712" i="6"/>
  <c r="C403" i="6" l="1"/>
  <c r="E402" i="6"/>
  <c r="E712" i="6"/>
  <c r="C713" i="6"/>
  <c r="C404" i="6" l="1"/>
  <c r="E403" i="6"/>
  <c r="C714" i="6"/>
  <c r="E713" i="6"/>
  <c r="E404" i="6" l="1"/>
  <c r="C405" i="6"/>
  <c r="C715" i="6"/>
  <c r="E714" i="6"/>
  <c r="E405" i="6" l="1"/>
  <c r="C406" i="6"/>
  <c r="C716" i="6"/>
  <c r="E715" i="6"/>
  <c r="C407" i="6" l="1"/>
  <c r="E406" i="6"/>
  <c r="C717" i="6"/>
  <c r="E716" i="6"/>
  <c r="E407" i="6" l="1"/>
  <c r="C408" i="6"/>
  <c r="C718" i="6"/>
  <c r="E717" i="6"/>
  <c r="C409" i="6" l="1"/>
  <c r="E408" i="6"/>
  <c r="C719" i="6"/>
  <c r="E718" i="6"/>
  <c r="E409" i="6" l="1"/>
  <c r="C410" i="6"/>
  <c r="C720" i="6"/>
  <c r="E719" i="6"/>
  <c r="E410" i="6" l="1"/>
  <c r="C411" i="6"/>
  <c r="C721" i="6"/>
  <c r="E720" i="6"/>
  <c r="E411" i="6" l="1"/>
  <c r="C412" i="6"/>
  <c r="C722" i="6"/>
  <c r="E721" i="6"/>
  <c r="C413" i="6" l="1"/>
  <c r="E412" i="6"/>
  <c r="C723" i="6"/>
  <c r="E722" i="6"/>
  <c r="E413" i="6" l="1"/>
  <c r="C414" i="6"/>
  <c r="C724" i="6"/>
  <c r="E723" i="6"/>
  <c r="C415" i="6" l="1"/>
  <c r="E414" i="6"/>
  <c r="C725" i="6"/>
  <c r="E724" i="6"/>
  <c r="E415" i="6" l="1"/>
  <c r="C416" i="6"/>
  <c r="C726" i="6"/>
  <c r="E725" i="6"/>
  <c r="E416" i="6" l="1"/>
  <c r="C417" i="6"/>
  <c r="C727" i="6"/>
  <c r="E726" i="6"/>
  <c r="C418" i="6" l="1"/>
  <c r="E417" i="6"/>
  <c r="C728" i="6"/>
  <c r="E727" i="6"/>
  <c r="E418" i="6" l="1"/>
  <c r="C419" i="6"/>
  <c r="C729" i="6"/>
  <c r="E728" i="6"/>
  <c r="E419" i="6" l="1"/>
  <c r="C420" i="6"/>
  <c r="C730" i="6"/>
  <c r="E729" i="6"/>
  <c r="E420" i="6" l="1"/>
  <c r="C421" i="6"/>
  <c r="C731" i="6"/>
  <c r="E730" i="6"/>
  <c r="C422" i="6" l="1"/>
  <c r="E421" i="6"/>
  <c r="C732" i="6"/>
  <c r="E731" i="6"/>
  <c r="E422" i="6" l="1"/>
  <c r="C423" i="6"/>
  <c r="C733" i="6"/>
  <c r="E732" i="6"/>
  <c r="E423" i="6" l="1"/>
  <c r="C424" i="6"/>
  <c r="C734" i="6"/>
  <c r="E733" i="6"/>
  <c r="E424" i="6" l="1"/>
  <c r="C425" i="6"/>
  <c r="C735" i="6"/>
  <c r="E734" i="6"/>
  <c r="C426" i="6" l="1"/>
  <c r="E425" i="6"/>
  <c r="E735" i="6"/>
  <c r="C736" i="6"/>
  <c r="E426" i="6" l="1"/>
  <c r="C427" i="6"/>
  <c r="C737" i="6"/>
  <c r="E736" i="6"/>
  <c r="E427" i="6" l="1"/>
  <c r="C428" i="6"/>
  <c r="E737" i="6"/>
  <c r="C738" i="6"/>
  <c r="E428" i="6" l="1"/>
  <c r="C429" i="6"/>
  <c r="C739" i="6"/>
  <c r="E738" i="6"/>
  <c r="E429" i="6" l="1"/>
  <c r="C430" i="6"/>
  <c r="E430" i="6" s="1"/>
  <c r="C740" i="6"/>
  <c r="E739" i="6"/>
  <c r="C741" i="6" l="1"/>
  <c r="E740" i="6"/>
  <c r="C742" i="6" l="1"/>
  <c r="E741" i="6"/>
  <c r="C743" i="6" l="1"/>
  <c r="E742" i="6"/>
  <c r="C744" i="6" l="1"/>
  <c r="E743" i="6"/>
  <c r="E744" i="6" l="1"/>
  <c r="C745" i="6"/>
  <c r="C746" i="6" l="1"/>
  <c r="E745" i="6"/>
  <c r="C747" i="6" l="1"/>
  <c r="E746" i="6"/>
  <c r="E747" i="6" l="1"/>
  <c r="C748" i="6"/>
  <c r="E748" i="6" l="1"/>
  <c r="C749" i="6"/>
  <c r="C750" i="6" l="1"/>
  <c r="E749" i="6"/>
  <c r="C751" i="6" l="1"/>
  <c r="E750" i="6"/>
  <c r="C752" i="6" l="1"/>
  <c r="E751" i="6"/>
  <c r="C753" i="6" l="1"/>
  <c r="E752" i="6"/>
  <c r="C754" i="6" l="1"/>
  <c r="E753" i="6"/>
  <c r="C755" i="6" l="1"/>
  <c r="E754" i="6"/>
  <c r="C756" i="6" l="1"/>
  <c r="E755" i="6"/>
  <c r="C757" i="6" l="1"/>
  <c r="E756" i="6"/>
  <c r="C758" i="6" l="1"/>
  <c r="E757" i="6"/>
  <c r="C759" i="6" l="1"/>
  <c r="E758" i="6"/>
  <c r="C760" i="6" l="1"/>
  <c r="E759" i="6"/>
  <c r="C761" i="6" l="1"/>
  <c r="E760" i="6"/>
  <c r="C762" i="6" l="1"/>
  <c r="E761" i="6"/>
  <c r="E762" i="6" l="1"/>
  <c r="C763" i="6"/>
  <c r="C764" i="6" l="1"/>
  <c r="E763" i="6"/>
  <c r="C765" i="6" l="1"/>
  <c r="E764" i="6"/>
  <c r="C766" i="6" l="1"/>
  <c r="E765" i="6"/>
  <c r="C767" i="6" l="1"/>
  <c r="E766" i="6"/>
  <c r="C768" i="6" l="1"/>
  <c r="E767" i="6"/>
  <c r="C769" i="6" l="1"/>
  <c r="E768" i="6"/>
  <c r="C770" i="6" l="1"/>
  <c r="E769" i="6"/>
  <c r="C771" i="6" l="1"/>
  <c r="E770" i="6"/>
  <c r="C772" i="6" l="1"/>
  <c r="E771" i="6"/>
  <c r="C773" i="6" l="1"/>
  <c r="E772" i="6"/>
  <c r="E773" i="6" l="1"/>
  <c r="C774" i="6"/>
  <c r="C775" i="6" l="1"/>
  <c r="E774" i="6"/>
  <c r="C776" i="6" l="1"/>
  <c r="E775" i="6"/>
  <c r="C777" i="6" l="1"/>
  <c r="E776" i="6"/>
  <c r="C778" i="6" l="1"/>
  <c r="E777" i="6"/>
  <c r="C779" i="6" l="1"/>
  <c r="E778" i="6"/>
  <c r="C780" i="6" l="1"/>
  <c r="E779" i="6"/>
  <c r="E780" i="6" l="1"/>
  <c r="C781" i="6"/>
  <c r="E781" i="6" l="1"/>
  <c r="C782" i="6"/>
  <c r="C783" i="6" l="1"/>
  <c r="E782" i="6"/>
  <c r="E783" i="6" l="1"/>
  <c r="C784" i="6"/>
  <c r="E784" i="6" l="1"/>
  <c r="C785" i="6"/>
  <c r="C786" i="6" l="1"/>
  <c r="E785" i="6"/>
  <c r="C787" i="6" l="1"/>
  <c r="E786" i="6"/>
  <c r="C788" i="6" l="1"/>
  <c r="E787" i="6"/>
  <c r="C789" i="6" l="1"/>
  <c r="E788" i="6"/>
  <c r="C790" i="6" l="1"/>
  <c r="E789" i="6"/>
  <c r="C791" i="6" l="1"/>
  <c r="E790" i="6"/>
  <c r="C792" i="6" l="1"/>
  <c r="E791" i="6"/>
  <c r="C793" i="6" l="1"/>
  <c r="E792" i="6"/>
  <c r="C794" i="6" l="1"/>
  <c r="E793" i="6"/>
  <c r="C795" i="6" l="1"/>
  <c r="E794" i="6"/>
  <c r="C796" i="6" l="1"/>
  <c r="E795" i="6"/>
  <c r="C797" i="6" l="1"/>
  <c r="E796" i="6"/>
  <c r="E797" i="6" l="1"/>
  <c r="C798" i="6"/>
  <c r="E798" i="6" l="1"/>
  <c r="C799" i="6"/>
  <c r="C800" i="6" l="1"/>
  <c r="E799" i="6"/>
  <c r="E800" i="6" l="1"/>
  <c r="C801" i="6"/>
  <c r="C802" i="6" l="1"/>
  <c r="E801" i="6"/>
  <c r="C803" i="6" l="1"/>
  <c r="E802" i="6"/>
  <c r="C804" i="6" l="1"/>
  <c r="E803" i="6"/>
  <c r="C805" i="6" l="1"/>
  <c r="E804" i="6"/>
  <c r="C806" i="6" l="1"/>
  <c r="E805" i="6"/>
  <c r="C807" i="6" l="1"/>
  <c r="E806" i="6"/>
  <c r="E807" i="6" l="1"/>
  <c r="C808" i="6"/>
  <c r="C809" i="6" l="1"/>
  <c r="E808" i="6"/>
  <c r="E809" i="6" l="1"/>
  <c r="C810" i="6"/>
  <c r="C811" i="6" l="1"/>
  <c r="E810" i="6"/>
  <c r="C812" i="6" l="1"/>
  <c r="E811" i="6"/>
  <c r="C813" i="6" l="1"/>
  <c r="E812" i="6"/>
  <c r="E813" i="6" l="1"/>
  <c r="C814" i="6"/>
  <c r="E814" i="6" l="1"/>
  <c r="C815" i="6"/>
  <c r="C816" i="6" l="1"/>
  <c r="E815" i="6"/>
  <c r="E816" i="6" l="1"/>
  <c r="C817" i="6"/>
  <c r="E817" i="6" l="1"/>
  <c r="C818" i="6"/>
  <c r="E818" i="6" l="1"/>
  <c r="C819" i="6"/>
  <c r="E819" i="6" l="1"/>
  <c r="C820" i="6"/>
  <c r="E820" i="6" l="1"/>
  <c r="C821" i="6"/>
  <c r="E821" i="6" l="1"/>
  <c r="C822" i="6"/>
  <c r="C823" i="6" l="1"/>
  <c r="E822" i="6"/>
  <c r="E823" i="6" l="1"/>
  <c r="C824" i="6"/>
  <c r="E824" i="6" l="1"/>
  <c r="C825" i="6"/>
  <c r="E825" i="6" l="1"/>
  <c r="C826" i="6"/>
  <c r="C827" i="6" l="1"/>
  <c r="E826" i="6"/>
  <c r="E827" i="6" l="1"/>
  <c r="C828" i="6"/>
  <c r="C829" i="6" l="1"/>
  <c r="E828" i="6"/>
  <c r="E829" i="6" l="1"/>
  <c r="C830" i="6"/>
  <c r="C831" i="6" l="1"/>
  <c r="E830" i="6"/>
  <c r="E831" i="6" l="1"/>
  <c r="C832" i="6"/>
  <c r="C833" i="6" l="1"/>
  <c r="E832" i="6"/>
  <c r="E833" i="6" l="1"/>
  <c r="C834" i="6"/>
  <c r="C835" i="6" l="1"/>
  <c r="E834" i="6"/>
  <c r="E835" i="6" l="1"/>
  <c r="C836" i="6"/>
  <c r="C837" i="6" l="1"/>
  <c r="E836" i="6"/>
  <c r="C838" i="6" l="1"/>
  <c r="E837" i="6"/>
  <c r="E838" i="6" l="1"/>
  <c r="C839" i="6"/>
  <c r="E839" i="6" l="1"/>
  <c r="C840" i="6"/>
  <c r="C841" i="6" l="1"/>
  <c r="E840" i="6"/>
  <c r="E841" i="6" l="1"/>
  <c r="C842" i="6"/>
  <c r="E842" i="6" l="1"/>
  <c r="C843" i="6"/>
  <c r="E843" i="6" l="1"/>
  <c r="C844" i="6"/>
  <c r="C845" i="6" l="1"/>
  <c r="E844" i="6"/>
  <c r="E845" i="6" l="1"/>
  <c r="C846" i="6"/>
  <c r="C847" i="6" l="1"/>
  <c r="E846" i="6"/>
  <c r="E847" i="6" l="1"/>
  <c r="C848" i="6"/>
  <c r="C849" i="6" l="1"/>
  <c r="E848" i="6"/>
  <c r="E849" i="6" l="1"/>
  <c r="C850" i="6"/>
  <c r="C851" i="6" l="1"/>
  <c r="E850" i="6"/>
  <c r="E851" i="6" l="1"/>
  <c r="C852" i="6"/>
  <c r="C853" i="6" l="1"/>
  <c r="E852" i="6"/>
  <c r="E853" i="6" l="1"/>
  <c r="C854" i="6"/>
  <c r="E854" i="6" l="1"/>
  <c r="C855" i="6"/>
  <c r="C856" i="6" l="1"/>
  <c r="E855" i="6"/>
  <c r="C857" i="6" l="1"/>
  <c r="E856" i="6"/>
  <c r="C858" i="6" l="1"/>
  <c r="E857" i="6"/>
  <c r="C859" i="6" l="1"/>
  <c r="E858" i="6"/>
  <c r="C860" i="6" l="1"/>
  <c r="E859" i="6"/>
  <c r="C861" i="6" l="1"/>
  <c r="E860" i="6"/>
  <c r="C862" i="6" l="1"/>
  <c r="E861" i="6"/>
  <c r="C863" i="6" l="1"/>
  <c r="E862" i="6"/>
  <c r="C864" i="6" l="1"/>
  <c r="E863" i="6"/>
  <c r="C865" i="6" l="1"/>
  <c r="E864" i="6"/>
  <c r="C866" i="6" l="1"/>
  <c r="E865" i="6"/>
  <c r="C867" i="6" l="1"/>
  <c r="E866" i="6"/>
  <c r="C868" i="6" l="1"/>
  <c r="E867" i="6"/>
  <c r="C869" i="6" l="1"/>
  <c r="E868" i="6"/>
  <c r="C870" i="6" l="1"/>
  <c r="E869" i="6"/>
  <c r="C871" i="6" l="1"/>
  <c r="E870" i="6"/>
  <c r="C872" i="6" l="1"/>
  <c r="E871" i="6"/>
  <c r="C873" i="6" l="1"/>
  <c r="E872" i="6"/>
  <c r="C874" i="6" l="1"/>
  <c r="E873" i="6"/>
  <c r="C875" i="6" l="1"/>
  <c r="E874" i="6"/>
  <c r="C876" i="6" l="1"/>
  <c r="E875" i="6"/>
  <c r="C877" i="6" l="1"/>
  <c r="E876" i="6"/>
  <c r="C878" i="6" l="1"/>
  <c r="E877" i="6"/>
  <c r="C879" i="6" l="1"/>
  <c r="E878" i="6"/>
  <c r="C880" i="6" l="1"/>
  <c r="E879" i="6"/>
  <c r="C881" i="6" l="1"/>
  <c r="E880" i="6"/>
  <c r="C882" i="6" l="1"/>
  <c r="E881" i="6"/>
  <c r="C883" i="6" l="1"/>
  <c r="E882" i="6"/>
  <c r="C884" i="6" l="1"/>
  <c r="E883" i="6"/>
  <c r="C885" i="6" l="1"/>
  <c r="E884" i="6"/>
  <c r="E885" i="6" l="1"/>
  <c r="C886" i="6"/>
  <c r="E886" i="6" l="1"/>
  <c r="C887" i="6"/>
  <c r="E887" i="6" l="1"/>
  <c r="C888" i="6"/>
  <c r="E888" i="6" l="1"/>
  <c r="C889" i="6"/>
  <c r="E889" i="6" l="1"/>
  <c r="C890" i="6"/>
  <c r="E890" i="6" l="1"/>
  <c r="C891" i="6"/>
  <c r="E891" i="6" l="1"/>
  <c r="C892" i="6"/>
  <c r="E892" i="6" l="1"/>
  <c r="C893" i="6"/>
  <c r="E893" i="6" l="1"/>
  <c r="C894" i="6"/>
  <c r="E894" i="6" l="1"/>
  <c r="C895" i="6"/>
  <c r="E895" i="6" l="1"/>
  <c r="C896" i="6"/>
  <c r="E896" i="6" l="1"/>
  <c r="C897" i="6"/>
  <c r="E897" i="6" l="1"/>
  <c r="C898" i="6"/>
  <c r="E898" i="6" l="1"/>
  <c r="C899" i="6"/>
  <c r="E899" i="6" l="1"/>
  <c r="C900" i="6"/>
  <c r="E900" i="6" l="1"/>
  <c r="C901" i="6"/>
  <c r="E901" i="6" l="1"/>
  <c r="C902" i="6"/>
  <c r="E902" i="6" l="1"/>
  <c r="C903" i="6"/>
  <c r="E903" i="6" l="1"/>
  <c r="C904" i="6"/>
  <c r="E904" i="6" l="1"/>
  <c r="C905" i="6"/>
  <c r="E905" i="6" l="1"/>
  <c r="C906" i="6"/>
  <c r="C907" i="6" l="1"/>
  <c r="E906" i="6"/>
  <c r="E907" i="6" l="1"/>
  <c r="C908" i="6"/>
  <c r="E908" i="6" l="1"/>
  <c r="C909" i="6"/>
  <c r="E909" i="6" l="1"/>
  <c r="C910" i="6"/>
  <c r="E910" i="6" l="1"/>
  <c r="C911" i="6"/>
  <c r="E911" i="6" l="1"/>
  <c r="C912" i="6"/>
  <c r="E912" i="6" l="1"/>
  <c r="C913" i="6"/>
  <c r="E913" i="6" l="1"/>
  <c r="C914" i="6"/>
  <c r="E914" i="6" l="1"/>
  <c r="C915" i="6"/>
  <c r="E915" i="6" l="1"/>
  <c r="C916" i="6"/>
  <c r="C917" i="6" l="1"/>
  <c r="E916" i="6"/>
  <c r="E917" i="6" l="1"/>
  <c r="C918" i="6"/>
  <c r="C919" i="6" l="1"/>
  <c r="E918" i="6"/>
  <c r="E919" i="6" l="1"/>
  <c r="C920" i="6"/>
  <c r="C921" i="6" l="1"/>
  <c r="E920" i="6"/>
  <c r="E921" i="6" l="1"/>
  <c r="C922" i="6"/>
  <c r="E922" i="6" l="1"/>
  <c r="C923" i="6"/>
  <c r="E923" i="6" l="1"/>
  <c r="C924" i="6"/>
  <c r="C925" i="6" l="1"/>
  <c r="E924" i="6"/>
  <c r="E925" i="6" l="1"/>
  <c r="C926" i="6"/>
  <c r="E926" i="6" l="1"/>
  <c r="C927" i="6"/>
  <c r="E927" i="6" l="1"/>
  <c r="C928" i="6"/>
  <c r="E928" i="6" l="1"/>
  <c r="C929" i="6"/>
  <c r="E929" i="6" l="1"/>
  <c r="C930" i="6"/>
  <c r="E930" i="6" l="1"/>
  <c r="C931" i="6"/>
  <c r="E931" i="6" l="1"/>
  <c r="C932" i="6"/>
  <c r="E932" i="6" l="1"/>
  <c r="C933" i="6"/>
  <c r="E933" i="6" l="1"/>
  <c r="C934" i="6"/>
  <c r="E934" i="6" l="1"/>
  <c r="C935" i="6"/>
  <c r="E935" i="6" l="1"/>
  <c r="C936" i="6"/>
  <c r="E936" i="6" l="1"/>
  <c r="C937" i="6"/>
  <c r="E937" i="6" l="1"/>
  <c r="C938" i="6"/>
  <c r="E938" i="6" l="1"/>
  <c r="C939" i="6"/>
  <c r="E939" i="6" l="1"/>
  <c r="C940" i="6"/>
  <c r="E940" i="6" l="1"/>
  <c r="C941" i="6"/>
  <c r="E941" i="6" l="1"/>
  <c r="C942" i="6"/>
  <c r="E942" i="6" l="1"/>
  <c r="C943" i="6"/>
  <c r="C944" i="6" l="1"/>
  <c r="E943" i="6"/>
  <c r="E944" i="6" l="1"/>
  <c r="C945" i="6"/>
  <c r="E945" i="6" l="1"/>
  <c r="C946" i="6"/>
  <c r="E946" i="6" l="1"/>
  <c r="C947" i="6"/>
  <c r="E947" i="6" l="1"/>
  <c r="C948" i="6"/>
  <c r="E948" i="6" l="1"/>
  <c r="C949" i="6"/>
  <c r="E949" i="6" l="1"/>
  <c r="C950" i="6"/>
  <c r="E950" i="6" l="1"/>
  <c r="C951" i="6"/>
  <c r="E951" i="6" l="1"/>
  <c r="C952" i="6"/>
  <c r="E952" i="6" l="1"/>
  <c r="C953" i="6"/>
  <c r="E953" i="6" l="1"/>
  <c r="C954" i="6"/>
  <c r="E954" i="6" l="1"/>
  <c r="C955" i="6"/>
  <c r="E955" i="6" l="1"/>
  <c r="C956" i="6"/>
  <c r="E956" i="6" l="1"/>
  <c r="C957" i="6"/>
  <c r="E957" i="6" l="1"/>
  <c r="C958" i="6"/>
  <c r="E958" i="6" l="1"/>
  <c r="C959" i="6"/>
  <c r="E959" i="6" l="1"/>
  <c r="C960" i="6"/>
  <c r="E960" i="6" l="1"/>
  <c r="C961" i="6"/>
  <c r="E961" i="6" l="1"/>
  <c r="C962" i="6"/>
  <c r="E962" i="6" l="1"/>
  <c r="C963" i="6"/>
  <c r="E963" i="6" l="1"/>
  <c r="C964" i="6"/>
  <c r="E964" i="6" l="1"/>
  <c r="C965" i="6"/>
  <c r="E965" i="6" l="1"/>
  <c r="C966" i="6"/>
  <c r="E966" i="6" l="1"/>
  <c r="C967" i="6"/>
  <c r="E967" i="6" l="1"/>
  <c r="C968" i="6"/>
  <c r="E968" i="6" l="1"/>
  <c r="C969" i="6"/>
  <c r="E969" i="6" l="1"/>
  <c r="C970" i="6"/>
  <c r="E970" i="6" l="1"/>
  <c r="C971" i="6"/>
  <c r="E971" i="6" l="1"/>
  <c r="C972" i="6"/>
  <c r="E972" i="6" l="1"/>
  <c r="C973" i="6"/>
  <c r="E973" i="6" l="1"/>
  <c r="C974" i="6"/>
  <c r="E974" i="6" l="1"/>
  <c r="C975" i="6"/>
  <c r="E975" i="6" l="1"/>
  <c r="C976" i="6"/>
  <c r="E976" i="6" l="1"/>
  <c r="C977" i="6"/>
  <c r="C978" i="6" l="1"/>
  <c r="E977" i="6"/>
  <c r="E978" i="6" l="1"/>
  <c r="C979" i="6"/>
  <c r="E979" i="6" l="1"/>
  <c r="C980" i="6"/>
  <c r="E980" i="6" l="1"/>
  <c r="C981" i="6"/>
  <c r="E981" i="6" l="1"/>
  <c r="C982" i="6"/>
  <c r="E982" i="6" l="1"/>
  <c r="C983" i="6"/>
  <c r="E983" i="6" l="1"/>
  <c r="C984" i="6"/>
  <c r="E984" i="6" l="1"/>
  <c r="C985" i="6"/>
  <c r="E985" i="6" l="1"/>
  <c r="C986" i="6"/>
  <c r="E986" i="6" l="1"/>
  <c r="C987" i="6"/>
  <c r="E987" i="6" l="1"/>
  <c r="C988" i="6"/>
  <c r="E988" i="6" l="1"/>
  <c r="C989" i="6"/>
  <c r="E989" i="6" l="1"/>
  <c r="C990" i="6"/>
  <c r="E990" i="6" l="1"/>
  <c r="C991" i="6"/>
  <c r="E991" i="6" l="1"/>
  <c r="C992" i="6"/>
  <c r="E992" i="6" l="1"/>
  <c r="C993" i="6"/>
  <c r="E993" i="6" l="1"/>
  <c r="C994" i="6"/>
  <c r="E994" i="6" l="1"/>
  <c r="C995" i="6"/>
  <c r="E995" i="6" l="1"/>
  <c r="C996" i="6"/>
  <c r="E996" i="6" l="1"/>
  <c r="C997" i="6"/>
  <c r="E997" i="6" l="1"/>
  <c r="C998" i="6"/>
  <c r="E998" i="6" l="1"/>
  <c r="C999" i="6"/>
  <c r="E999" i="6" l="1"/>
  <c r="C1000" i="6"/>
  <c r="E1000" i="6" l="1"/>
  <c r="C1001" i="6"/>
  <c r="E1001" i="6" l="1"/>
  <c r="C1002" i="6"/>
  <c r="E1002" i="6" l="1"/>
  <c r="C1003" i="6"/>
  <c r="E1003" i="6" l="1"/>
  <c r="C1004" i="6"/>
  <c r="E1004" i="6" l="1"/>
  <c r="C1005" i="6"/>
  <c r="E1005" i="6" l="1"/>
  <c r="C1006" i="6"/>
  <c r="E1006" i="6" l="1"/>
  <c r="C1007" i="6"/>
  <c r="E1007" i="6" l="1"/>
  <c r="C1008" i="6"/>
  <c r="C1009" i="6" l="1"/>
  <c r="E1008" i="6"/>
  <c r="E1009" i="6" l="1"/>
  <c r="C1010" i="6"/>
  <c r="E1010" i="6" l="1"/>
  <c r="C1011" i="6"/>
  <c r="E1011" i="6" l="1"/>
  <c r="C1012" i="6"/>
  <c r="E1012" i="6" l="1"/>
  <c r="C1013" i="6"/>
  <c r="E1013" i="6" l="1"/>
  <c r="C1014" i="6"/>
  <c r="E1014" i="6" l="1"/>
  <c r="C1015" i="6"/>
  <c r="E1015" i="6" l="1"/>
  <c r="C1016" i="6"/>
  <c r="E1016" i="6" l="1"/>
  <c r="C1017" i="6"/>
  <c r="E1017" i="6" l="1"/>
  <c r="C1018" i="6"/>
  <c r="E1018" i="6" l="1"/>
  <c r="C1019" i="6"/>
  <c r="E1019" i="6" l="1"/>
  <c r="C1020" i="6"/>
  <c r="E1020" i="6" l="1"/>
  <c r="C1021" i="6"/>
  <c r="E1021" i="6" l="1"/>
  <c r="C1022" i="6"/>
  <c r="E1022" i="6" l="1"/>
  <c r="C1023" i="6"/>
  <c r="E1023" i="6" l="1"/>
  <c r="C1024" i="6"/>
  <c r="E1024" i="6" l="1"/>
  <c r="C1025" i="6"/>
  <c r="E1025" i="6" l="1"/>
  <c r="C1026" i="6"/>
  <c r="E1026" i="6" l="1"/>
  <c r="C1027" i="6"/>
  <c r="E1027" i="6" l="1"/>
  <c r="C1028" i="6"/>
  <c r="E1028" i="6" l="1"/>
  <c r="C1029" i="6"/>
  <c r="E1029" i="6" l="1"/>
  <c r="C1030" i="6"/>
  <c r="E1030" i="6" l="1"/>
  <c r="C1031" i="6"/>
  <c r="E1031" i="6" l="1"/>
  <c r="C1032" i="6"/>
  <c r="E1032" i="6" l="1"/>
  <c r="C1033" i="6"/>
  <c r="E1033" i="6" l="1"/>
  <c r="C1034" i="6"/>
  <c r="E1034" i="6" l="1"/>
  <c r="C1035" i="6"/>
  <c r="E1035" i="6" l="1"/>
  <c r="C1036" i="6"/>
  <c r="E1036" i="6" l="1"/>
  <c r="C1037" i="6"/>
  <c r="E1037" i="6" l="1"/>
  <c r="C1038" i="6"/>
  <c r="E1038" i="6" l="1"/>
  <c r="C1039" i="6"/>
  <c r="E1039" i="6" l="1"/>
  <c r="C1040" i="6"/>
  <c r="E1040" i="6" l="1"/>
  <c r="C1041" i="6"/>
  <c r="E1041" i="6" l="1"/>
  <c r="C1042" i="6"/>
  <c r="E1042" i="6" l="1"/>
  <c r="C1043" i="6"/>
  <c r="E1043" i="6" l="1"/>
  <c r="C1044" i="6"/>
  <c r="E1044" i="6" l="1"/>
  <c r="C1045" i="6"/>
  <c r="E1045" i="6" l="1"/>
  <c r="C1046" i="6"/>
  <c r="E1046" i="6" l="1"/>
  <c r="C1047" i="6"/>
  <c r="E1047" i="6" l="1"/>
  <c r="C1048" i="6"/>
  <c r="E1048" i="6" l="1"/>
  <c r="C1049" i="6"/>
  <c r="E1049" i="6" l="1"/>
  <c r="C1050" i="6"/>
  <c r="E1050" i="6" l="1"/>
  <c r="C1051" i="6"/>
  <c r="E1051" i="6" l="1"/>
  <c r="C1052" i="6"/>
  <c r="E1052" i="6" l="1"/>
  <c r="C1053" i="6"/>
  <c r="E1053" i="6" l="1"/>
  <c r="C1054" i="6"/>
  <c r="E1054" i="6" l="1"/>
  <c r="C1055" i="6"/>
  <c r="E1055" i="6" l="1"/>
  <c r="C1056" i="6"/>
  <c r="E1056" i="6" l="1"/>
  <c r="C1057" i="6"/>
  <c r="E1057" i="6" l="1"/>
  <c r="C1058" i="6"/>
  <c r="E1058" i="6" l="1"/>
  <c r="C1059" i="6"/>
  <c r="E1059" i="6" l="1"/>
  <c r="C1060" i="6"/>
  <c r="E1060" i="6" l="1"/>
  <c r="C1061" i="6"/>
  <c r="E1061" i="6" l="1"/>
  <c r="C1062" i="6"/>
  <c r="E1062" i="6" l="1"/>
  <c r="C1063" i="6"/>
  <c r="E1063" i="6" l="1"/>
  <c r="C1064" i="6"/>
  <c r="E1064" i="6" l="1"/>
  <c r="C1065" i="6"/>
  <c r="E1065" i="6" l="1"/>
  <c r="C1066" i="6"/>
  <c r="E1066" i="6" l="1"/>
  <c r="C1067" i="6"/>
  <c r="C1068" i="6" l="1"/>
  <c r="E1067" i="6"/>
  <c r="E1068" i="6" l="1"/>
  <c r="C1069" i="6"/>
  <c r="E1069" i="6" l="1"/>
  <c r="C1070" i="6"/>
  <c r="E1070" i="6" l="1"/>
  <c r="C1071" i="6"/>
  <c r="E1071" i="6" l="1"/>
  <c r="C1072" i="6"/>
  <c r="E1072" i="6" l="1"/>
  <c r="C1073" i="6"/>
  <c r="E1073" i="6" l="1"/>
  <c r="C1074" i="6"/>
  <c r="E1074" i="6" l="1"/>
  <c r="C1075" i="6"/>
  <c r="E1075" i="6" l="1"/>
  <c r="C1076" i="6"/>
  <c r="E1076" i="6" l="1"/>
  <c r="C1077" i="6"/>
  <c r="E1077" i="6" l="1"/>
  <c r="C1078" i="6"/>
  <c r="E1078" i="6" l="1"/>
  <c r="C1079" i="6"/>
  <c r="E1079" i="6" l="1"/>
  <c r="C1080" i="6"/>
  <c r="E1080" i="6" l="1"/>
  <c r="C1081" i="6"/>
  <c r="E1081" i="6" l="1"/>
  <c r="C1082" i="6"/>
  <c r="E1082" i="6" l="1"/>
  <c r="C1083" i="6"/>
  <c r="E1083" i="6" l="1"/>
  <c r="C1084" i="6"/>
  <c r="E1084" i="6" l="1"/>
  <c r="C1085" i="6"/>
  <c r="E1085" i="6" l="1"/>
  <c r="C1086" i="6"/>
  <c r="E1086" i="6" l="1"/>
  <c r="C1087" i="6"/>
  <c r="E1087" i="6" l="1"/>
  <c r="C1088" i="6"/>
  <c r="E1088" i="6" l="1"/>
  <c r="C1089" i="6"/>
  <c r="E1089" i="6" l="1"/>
  <c r="C1090" i="6"/>
  <c r="E1090" i="6" l="1"/>
  <c r="C1091" i="6"/>
  <c r="E1091" i="6" l="1"/>
  <c r="C1092" i="6"/>
  <c r="E1092" i="6" l="1"/>
  <c r="C1093" i="6"/>
  <c r="E1093" i="6" l="1"/>
  <c r="C1094" i="6"/>
  <c r="E1094" i="6" l="1"/>
  <c r="C1095" i="6"/>
  <c r="E1095" i="6" l="1"/>
  <c r="C1096" i="6"/>
  <c r="E1096" i="6" l="1"/>
  <c r="C1097" i="6"/>
  <c r="E1097" i="6" l="1"/>
  <c r="C1098" i="6"/>
  <c r="E1098" i="6" l="1"/>
  <c r="C1099" i="6"/>
  <c r="E1099" i="6" l="1"/>
  <c r="C1100" i="6"/>
  <c r="E1100" i="6" l="1"/>
  <c r="C1101" i="6"/>
  <c r="E1101" i="6" l="1"/>
  <c r="C1102" i="6"/>
  <c r="E1102" i="6" l="1"/>
  <c r="C1103" i="6"/>
  <c r="E1103" i="6" l="1"/>
  <c r="C1104" i="6"/>
  <c r="E1104" i="6" l="1"/>
  <c r="C1105" i="6"/>
  <c r="E1105" i="6" l="1"/>
  <c r="C1106" i="6"/>
  <c r="E1106" i="6" l="1"/>
  <c r="C1107" i="6"/>
  <c r="E1107" i="6" l="1"/>
  <c r="C1108" i="6"/>
  <c r="E1108" i="6" l="1"/>
  <c r="C1109" i="6"/>
  <c r="E1109" i="6" l="1"/>
  <c r="C1110" i="6"/>
  <c r="E1110" i="6" l="1"/>
  <c r="C1111" i="6"/>
  <c r="E1111" i="6" l="1"/>
  <c r="C1112" i="6"/>
  <c r="E1112" i="6" l="1"/>
  <c r="C1113" i="6"/>
  <c r="E1113" i="6" l="1"/>
  <c r="C1114" i="6"/>
  <c r="E1114" i="6" l="1"/>
  <c r="C1115" i="6"/>
  <c r="E1115" i="6" l="1"/>
  <c r="C1116" i="6"/>
  <c r="E1116" i="6" l="1"/>
  <c r="C1117" i="6"/>
  <c r="E1117" i="6" l="1"/>
  <c r="C1118" i="6"/>
  <c r="E1118" i="6" l="1"/>
  <c r="C1119" i="6"/>
  <c r="E1119" i="6" l="1"/>
  <c r="C1120" i="6"/>
  <c r="E1120" i="6" l="1"/>
  <c r="C1121" i="6"/>
  <c r="E1121" i="6" l="1"/>
  <c r="C1122" i="6"/>
  <c r="E1122" i="6" l="1"/>
  <c r="C1123" i="6"/>
  <c r="E1123" i="6" l="1"/>
  <c r="C1124" i="6"/>
  <c r="E1124" i="6" l="1"/>
  <c r="C1125" i="6"/>
  <c r="E1125" i="6" l="1"/>
  <c r="C1126" i="6"/>
  <c r="E1126" i="6" l="1"/>
  <c r="C1127" i="6"/>
  <c r="E1127" i="6" l="1"/>
  <c r="C1128" i="6"/>
  <c r="E1128" i="6" l="1"/>
  <c r="C1129" i="6"/>
  <c r="E1129" i="6" l="1"/>
  <c r="C1130" i="6"/>
  <c r="E1130" i="6" l="1"/>
  <c r="C1131" i="6"/>
  <c r="E1131" i="6" l="1"/>
  <c r="C1132" i="6"/>
  <c r="E1132" i="6" l="1"/>
  <c r="C1133" i="6"/>
  <c r="E1133" i="6" l="1"/>
  <c r="C1134" i="6"/>
  <c r="E1134" i="6" l="1"/>
  <c r="C1135" i="6"/>
  <c r="E1135" i="6" l="1"/>
  <c r="C1136" i="6"/>
  <c r="E1136" i="6" l="1"/>
  <c r="C1137" i="6"/>
  <c r="E1137" i="6" l="1"/>
  <c r="C1138" i="6"/>
  <c r="E1138" i="6" l="1"/>
  <c r="C1139" i="6"/>
  <c r="E1139" i="6" l="1"/>
  <c r="C1140" i="6"/>
  <c r="E1140" i="6" l="1"/>
  <c r="C1141" i="6"/>
  <c r="E1141" i="6" l="1"/>
  <c r="C1142" i="6"/>
  <c r="E1142" i="6" l="1"/>
  <c r="C1143" i="6"/>
  <c r="E1143" i="6" l="1"/>
  <c r="C1144" i="6"/>
  <c r="E1144" i="6" l="1"/>
  <c r="C1145" i="6"/>
  <c r="E1145" i="6" l="1"/>
  <c r="C1146" i="6"/>
  <c r="E1146" i="6" l="1"/>
  <c r="C1147" i="6"/>
  <c r="E1147" i="6" l="1"/>
  <c r="C1148" i="6"/>
  <c r="C1149" i="6" l="1"/>
  <c r="E1148" i="6"/>
  <c r="E1149" i="6" l="1"/>
  <c r="C1150" i="6"/>
  <c r="E1150" i="6" l="1"/>
  <c r="C1151" i="6"/>
  <c r="E1151" i="6" l="1"/>
  <c r="C1152" i="6"/>
  <c r="E1152" i="6" l="1"/>
  <c r="C1153" i="6"/>
  <c r="E1153" i="6" l="1"/>
  <c r="C1154" i="6"/>
  <c r="E1154" i="6" l="1"/>
  <c r="C1155" i="6"/>
  <c r="E1155" i="6" l="1"/>
  <c r="C1156" i="6"/>
  <c r="E1156" i="6" l="1"/>
  <c r="C1157" i="6"/>
  <c r="E1157" i="6" l="1"/>
  <c r="C1158" i="6"/>
  <c r="E1158" i="6" l="1"/>
  <c r="C1159" i="6"/>
  <c r="E1159" i="6" l="1"/>
  <c r="C1160" i="6"/>
  <c r="C1161" i="6" l="1"/>
  <c r="E1160" i="6"/>
  <c r="C1162" i="6" l="1"/>
  <c r="E1161" i="6"/>
  <c r="E1162" i="6" l="1"/>
  <c r="C1163" i="6"/>
  <c r="E1163" i="6" l="1"/>
  <c r="C1164" i="6"/>
  <c r="E1164" i="6" l="1"/>
  <c r="C1165" i="6"/>
  <c r="E1165" i="6" l="1"/>
  <c r="C1166" i="6"/>
  <c r="E1166" i="6" l="1"/>
  <c r="C1167" i="6"/>
  <c r="E1167" i="6" l="1"/>
  <c r="C1168" i="6"/>
  <c r="E1168" i="6" l="1"/>
  <c r="C1169" i="6"/>
  <c r="E1169" i="6" l="1"/>
  <c r="C1170" i="6"/>
  <c r="E1170" i="6" l="1"/>
  <c r="C1171" i="6"/>
  <c r="E1171" i="6" l="1"/>
  <c r="C1172" i="6"/>
  <c r="E1172" i="6" l="1"/>
  <c r="C1173" i="6"/>
  <c r="E1173" i="6" l="1"/>
  <c r="C1174" i="6"/>
  <c r="E1174" i="6" l="1"/>
  <c r="C1175" i="6"/>
  <c r="C1176" i="6" l="1"/>
  <c r="E1175" i="6"/>
  <c r="C1177" i="6" l="1"/>
  <c r="E1176" i="6"/>
  <c r="E1177" i="6" l="1"/>
  <c r="C1178" i="6"/>
  <c r="E1178" i="6" l="1"/>
  <c r="C1179" i="6"/>
  <c r="E1179" i="6" l="1"/>
  <c r="C1180" i="6"/>
  <c r="E1180" i="6" l="1"/>
  <c r="C1181" i="6"/>
  <c r="E1181" i="6" l="1"/>
  <c r="C1182" i="6"/>
  <c r="E1182" i="6" l="1"/>
  <c r="C1183" i="6"/>
  <c r="E1183" i="6" l="1"/>
  <c r="C1184" i="6"/>
  <c r="E1184" i="6" l="1"/>
  <c r="C1185" i="6"/>
  <c r="E1185" i="6" l="1"/>
  <c r="C1186" i="6"/>
  <c r="E1186" i="6" l="1"/>
  <c r="C1187" i="6"/>
  <c r="E1187" i="6" l="1"/>
  <c r="C1188" i="6"/>
  <c r="E1188" i="6" l="1"/>
  <c r="C1189" i="6"/>
  <c r="E1189" i="6" l="1"/>
  <c r="C1190" i="6"/>
  <c r="E1190" i="6" l="1"/>
  <c r="C1191" i="6"/>
  <c r="E1191" i="6" l="1"/>
  <c r="C1192" i="6"/>
  <c r="E1192" i="6" l="1"/>
  <c r="C1193" i="6"/>
  <c r="E1193" i="6" l="1"/>
  <c r="C1194" i="6"/>
  <c r="E1194" i="6" l="1"/>
  <c r="C1195" i="6"/>
  <c r="E1195" i="6" l="1"/>
  <c r="C1196" i="6"/>
  <c r="E1196" i="6" l="1"/>
  <c r="C1197" i="6"/>
  <c r="E1197" i="6" l="1"/>
  <c r="C1198" i="6"/>
  <c r="E1198" i="6" l="1"/>
  <c r="C1199" i="6"/>
  <c r="E1199" i="6" l="1"/>
  <c r="C1200" i="6"/>
  <c r="E1200" i="6" l="1"/>
  <c r="C1201" i="6"/>
  <c r="E1201" i="6" l="1"/>
  <c r="C1202" i="6"/>
  <c r="E1202" i="6" l="1"/>
  <c r="C1203" i="6"/>
  <c r="E1203" i="6" l="1"/>
  <c r="C1204" i="6"/>
  <c r="E1204" i="6" l="1"/>
  <c r="C1205" i="6"/>
  <c r="E1205" i="6" l="1"/>
  <c r="C1206" i="6"/>
  <c r="E1206" i="6" l="1"/>
  <c r="C1207" i="6"/>
  <c r="E1207" i="6" l="1"/>
  <c r="C1208" i="6"/>
  <c r="E1208" i="6" l="1"/>
  <c r="C1209" i="6"/>
  <c r="E1209" i="6" l="1"/>
  <c r="C1210" i="6"/>
  <c r="E1210" i="6" l="1"/>
  <c r="C1211" i="6"/>
  <c r="E1211" i="6" l="1"/>
  <c r="C1212" i="6"/>
  <c r="E1212" i="6" l="1"/>
  <c r="C1213" i="6"/>
  <c r="E1213" i="6" l="1"/>
  <c r="C1214" i="6"/>
  <c r="E1214" i="6" l="1"/>
  <c r="C1215" i="6"/>
  <c r="E1215" i="6" l="1"/>
  <c r="C1216" i="6"/>
  <c r="E1216" i="6" l="1"/>
  <c r="C1217" i="6"/>
  <c r="E1217" i="6" l="1"/>
  <c r="C1218" i="6"/>
  <c r="E1218" i="6" l="1"/>
  <c r="C1219" i="6"/>
  <c r="E1219" i="6" l="1"/>
  <c r="C1220" i="6"/>
  <c r="E1220" i="6" l="1"/>
  <c r="C1221" i="6"/>
  <c r="E1221" i="6" l="1"/>
  <c r="C1222" i="6"/>
  <c r="E1222" i="6" l="1"/>
  <c r="C1223" i="6"/>
  <c r="E1223" i="6" l="1"/>
  <c r="C1224" i="6"/>
  <c r="C1225" i="6" l="1"/>
  <c r="E1224" i="6"/>
  <c r="E1225" i="6" l="1"/>
  <c r="C1226" i="6"/>
  <c r="C1227" i="6" l="1"/>
  <c r="E1226" i="6"/>
  <c r="E1227" i="6" l="1"/>
  <c r="C1228" i="6"/>
  <c r="E1228" i="6" l="1"/>
  <c r="C1229" i="6"/>
  <c r="C1230" i="6" l="1"/>
  <c r="E1229" i="6"/>
  <c r="E1230" i="6" l="1"/>
  <c r="C1231" i="6"/>
  <c r="E1231" i="6" l="1"/>
  <c r="C1232" i="6"/>
  <c r="E1232" i="6" l="1"/>
  <c r="C1233" i="6"/>
  <c r="C1234" i="6" l="1"/>
  <c r="E1233" i="6"/>
  <c r="E1234" i="6" l="1"/>
  <c r="C1235" i="6"/>
  <c r="E1235" i="6" l="1"/>
  <c r="C1236" i="6"/>
  <c r="C1237" i="6" l="1"/>
  <c r="E1236" i="6"/>
  <c r="C1238" i="6" l="1"/>
  <c r="E1237" i="6"/>
  <c r="E1238" i="6" l="1"/>
  <c r="C1239" i="6"/>
  <c r="E1239" i="6" l="1"/>
  <c r="C1240" i="6"/>
  <c r="E1240" i="6" l="1"/>
  <c r="C1241" i="6"/>
  <c r="E1241" i="6" l="1"/>
  <c r="C1242" i="6"/>
  <c r="E1242" i="6" l="1"/>
  <c r="C1243" i="6"/>
  <c r="E1243" i="6" l="1"/>
  <c r="C1244" i="6"/>
  <c r="C1245" i="6" l="1"/>
  <c r="E1244" i="6"/>
  <c r="E1245" i="6" l="1"/>
  <c r="C1246" i="6"/>
  <c r="E1246" i="6" l="1"/>
  <c r="C1247" i="6"/>
  <c r="E1247" i="6" l="1"/>
  <c r="C1248" i="6"/>
  <c r="E1248" i="6" l="1"/>
  <c r="C1249" i="6"/>
  <c r="E1249" i="6" l="1"/>
  <c r="C1250" i="6"/>
  <c r="E1250" i="6" l="1"/>
  <c r="C1251" i="6"/>
  <c r="E1251" i="6" l="1"/>
  <c r="C1252" i="6"/>
  <c r="E1252" i="6" l="1"/>
  <c r="C1253" i="6"/>
  <c r="E1253" i="6" l="1"/>
  <c r="C1254" i="6"/>
  <c r="E1254" i="6" l="1"/>
  <c r="C1255" i="6"/>
  <c r="C1256" i="6" l="1"/>
  <c r="E1255" i="6"/>
  <c r="E1256" i="6" l="1"/>
  <c r="C1257" i="6"/>
  <c r="C1258" i="6" l="1"/>
  <c r="E1257" i="6"/>
  <c r="E1258" i="6" l="1"/>
  <c r="C1259" i="6"/>
  <c r="E1259" i="6" l="1"/>
  <c r="C1260" i="6"/>
  <c r="E1260" i="6" l="1"/>
  <c r="C1261" i="6"/>
  <c r="E1261" i="6" l="1"/>
  <c r="C1262" i="6"/>
  <c r="C1263" i="6" l="1"/>
  <c r="E1262" i="6"/>
  <c r="E1263" i="6" l="1"/>
  <c r="C1264" i="6"/>
  <c r="E1264" i="6" l="1"/>
  <c r="C1265" i="6"/>
  <c r="E1265" i="6" l="1"/>
  <c r="C1266" i="6"/>
  <c r="E1266" i="6" l="1"/>
  <c r="C1267" i="6"/>
  <c r="E1267" i="6" l="1"/>
  <c r="C1268" i="6"/>
  <c r="E1268" i="6" l="1"/>
  <c r="C1269" i="6"/>
  <c r="E1269" i="6" l="1"/>
  <c r="C1270" i="6"/>
  <c r="E1270" i="6" l="1"/>
  <c r="C1271" i="6"/>
  <c r="E1271" i="6" l="1"/>
  <c r="C1272" i="6"/>
  <c r="E1272" i="6" l="1"/>
  <c r="C1273" i="6"/>
  <c r="C1274" i="6" l="1"/>
  <c r="E1273" i="6"/>
  <c r="E1274" i="6" l="1"/>
  <c r="C1275" i="6"/>
  <c r="E1275" i="6" l="1"/>
  <c r="C1276" i="6"/>
  <c r="E1276" i="6" l="1"/>
  <c r="C1277" i="6"/>
  <c r="C1278" i="6" l="1"/>
  <c r="E1277" i="6"/>
  <c r="E1278" i="6" l="1"/>
  <c r="C1279" i="6"/>
  <c r="E1279" i="6" l="1"/>
  <c r="C1280" i="6"/>
  <c r="E1280" i="6" l="1"/>
  <c r="C1281" i="6"/>
  <c r="C1282" i="6" l="1"/>
  <c r="E1281" i="6"/>
  <c r="E1282" i="6" l="1"/>
  <c r="C1283" i="6"/>
  <c r="C1284" i="6" l="1"/>
  <c r="E1283" i="6"/>
  <c r="E1284" i="6" l="1"/>
  <c r="C1285" i="6"/>
  <c r="E1285" i="6" l="1"/>
  <c r="C1286" i="6"/>
  <c r="C1287" i="6" l="1"/>
  <c r="E1286" i="6"/>
  <c r="E1287" i="6" l="1"/>
  <c r="C1288" i="6"/>
  <c r="C1289" i="6" l="1"/>
  <c r="E1288" i="6"/>
  <c r="E1289" i="6" l="1"/>
  <c r="C1290" i="6"/>
  <c r="E1290" i="6" l="1"/>
  <c r="C1291" i="6"/>
  <c r="C1292" i="6" l="1"/>
  <c r="E1291" i="6"/>
  <c r="E1292" i="6" l="1"/>
  <c r="C1293" i="6"/>
  <c r="C1294" i="6" l="1"/>
  <c r="E1293" i="6"/>
  <c r="C1295" i="6" l="1"/>
  <c r="E1294" i="6"/>
  <c r="E1295" i="6" l="1"/>
  <c r="C1296" i="6"/>
  <c r="E1296" i="6" l="1"/>
  <c r="C1297" i="6"/>
  <c r="E1297" i="6" l="1"/>
  <c r="C1298" i="6"/>
  <c r="C1299" i="6" l="1"/>
  <c r="E1298" i="6"/>
  <c r="E1299" i="6" l="1"/>
  <c r="C1300" i="6"/>
  <c r="C1301" i="6" l="1"/>
  <c r="E1300" i="6"/>
  <c r="E1301" i="6" l="1"/>
  <c r="C1302" i="6"/>
  <c r="C1303" i="6" l="1"/>
  <c r="E1302" i="6"/>
  <c r="E1303" i="6" l="1"/>
  <c r="C1304" i="6"/>
  <c r="C1305" i="6" l="1"/>
  <c r="E1304" i="6"/>
  <c r="C1306" i="6" l="1"/>
  <c r="E1305" i="6"/>
  <c r="E1306" i="6" l="1"/>
  <c r="C1307" i="6"/>
  <c r="C1308" i="6" l="1"/>
  <c r="E1307" i="6"/>
  <c r="E1308" i="6" l="1"/>
  <c r="C1309" i="6"/>
  <c r="E1309" i="6" l="1"/>
  <c r="C1310" i="6"/>
  <c r="E1310" i="6" l="1"/>
  <c r="C1311" i="6"/>
  <c r="E1311" i="6" l="1"/>
  <c r="C1312" i="6"/>
  <c r="E1312" i="6" l="1"/>
  <c r="C1313" i="6"/>
  <c r="C1314" i="6" l="1"/>
  <c r="E1313" i="6"/>
  <c r="E1314" i="6" l="1"/>
  <c r="C1315" i="6"/>
  <c r="C1316" i="6" l="1"/>
  <c r="E1315" i="6"/>
  <c r="E1316" i="6" l="1"/>
  <c r="C1317" i="6"/>
  <c r="C1318" i="6" l="1"/>
  <c r="E1317" i="6"/>
  <c r="C1319" i="6" l="1"/>
  <c r="E1318" i="6"/>
  <c r="C1320" i="6" l="1"/>
  <c r="E1319" i="6"/>
  <c r="E1320" i="6" l="1"/>
  <c r="C1321" i="6"/>
  <c r="E1321" i="6" l="1"/>
  <c r="C1322" i="6"/>
  <c r="E1322" i="6" l="1"/>
  <c r="C1323" i="6"/>
  <c r="E1323" i="6" l="1"/>
  <c r="C1324" i="6"/>
  <c r="E1324" i="6" l="1"/>
  <c r="C1325" i="6"/>
  <c r="E1325" i="6" l="1"/>
  <c r="C1326" i="6"/>
  <c r="C1327" i="6" l="1"/>
  <c r="E1326" i="6"/>
  <c r="E1327" i="6" l="1"/>
  <c r="C1328" i="6"/>
  <c r="E1328" i="6" l="1"/>
  <c r="C1329" i="6"/>
  <c r="E1329" i="6" l="1"/>
  <c r="C1330" i="6"/>
  <c r="E1330" i="6" l="1"/>
  <c r="C1331" i="6"/>
  <c r="E1331" i="6" l="1"/>
  <c r="C1332" i="6"/>
  <c r="E1332" i="6" l="1"/>
  <c r="C1333" i="6"/>
  <c r="E1333" i="6" l="1"/>
  <c r="C1334" i="6"/>
  <c r="E1334" i="6" l="1"/>
  <c r="C1335" i="6"/>
  <c r="E1335" i="6" l="1"/>
  <c r="C1336" i="6"/>
  <c r="E1336" i="6" l="1"/>
  <c r="C1337" i="6"/>
  <c r="E1337" i="6" l="1"/>
  <c r="C1338" i="6"/>
  <c r="E1338" i="6" l="1"/>
  <c r="C1339" i="6"/>
  <c r="E1339" i="6" l="1"/>
  <c r="C1340" i="6"/>
  <c r="C1341" i="6" l="1"/>
  <c r="E1340" i="6"/>
  <c r="E1341" i="6" l="1"/>
  <c r="C1342" i="6"/>
  <c r="E1342" i="6" l="1"/>
  <c r="C1343" i="6"/>
  <c r="E1343" i="6" l="1"/>
  <c r="C1344" i="6"/>
  <c r="C1345" i="6" l="1"/>
  <c r="E1344" i="6"/>
  <c r="E1345" i="6" l="1"/>
  <c r="C1346" i="6"/>
  <c r="E1346" i="6" l="1"/>
  <c r="C1347" i="6"/>
  <c r="E1347" i="6" l="1"/>
  <c r="C1348" i="6"/>
  <c r="C1349" i="6" l="1"/>
  <c r="E1348" i="6"/>
  <c r="C1350" i="6" l="1"/>
  <c r="E1349" i="6"/>
  <c r="C1351" i="6" l="1"/>
  <c r="E1350" i="6"/>
  <c r="E1351" i="6" l="1"/>
  <c r="C1352" i="6"/>
  <c r="E1352" i="6" l="1"/>
  <c r="C1353" i="6"/>
  <c r="E1353" i="6" l="1"/>
  <c r="C1354" i="6"/>
  <c r="C1355" i="6" l="1"/>
  <c r="E1354" i="6"/>
  <c r="C1356" i="6" l="1"/>
  <c r="E1355" i="6"/>
  <c r="E1356" i="6" l="1"/>
  <c r="C1357" i="6"/>
  <c r="E1357" i="6" l="1"/>
  <c r="C1358" i="6"/>
  <c r="E1358" i="6" l="1"/>
  <c r="C1359" i="6"/>
  <c r="E1359" i="6" l="1"/>
  <c r="C1360" i="6"/>
  <c r="E1360" i="6" l="1"/>
  <c r="C1361" i="6"/>
  <c r="E1361" i="6" l="1"/>
  <c r="C1362" i="6"/>
  <c r="C1363" i="6" l="1"/>
  <c r="E1362" i="6"/>
  <c r="E1363" i="6" l="1"/>
  <c r="C1364" i="6"/>
  <c r="E1364" i="6" l="1"/>
  <c r="C1365" i="6"/>
  <c r="C1366" i="6" l="1"/>
  <c r="E1365" i="6"/>
  <c r="C1367" i="6" l="1"/>
  <c r="E1366" i="6"/>
  <c r="E1367" i="6" l="1"/>
  <c r="C1368" i="6"/>
  <c r="C1369" i="6" l="1"/>
  <c r="E1368" i="6"/>
  <c r="E1369" i="6" l="1"/>
  <c r="C1370" i="6"/>
  <c r="C1371" i="6" l="1"/>
  <c r="E1370" i="6"/>
  <c r="C1372" i="6" l="1"/>
  <c r="E1371" i="6"/>
  <c r="E1372" i="6" l="1"/>
  <c r="C1373" i="6"/>
  <c r="E1373" i="6" l="1"/>
  <c r="C1374" i="6"/>
  <c r="E1374" i="6" l="1"/>
  <c r="C1375" i="6"/>
  <c r="C1376" i="6" l="1"/>
  <c r="E1375" i="6"/>
  <c r="E1376" i="6" l="1"/>
  <c r="C1377" i="6"/>
  <c r="E1377" i="6" l="1"/>
  <c r="C1378" i="6"/>
  <c r="E1378" i="6" l="1"/>
  <c r="C1379" i="6"/>
  <c r="E1379" i="6" l="1"/>
  <c r="C1380" i="6"/>
  <c r="E1380" i="6" l="1"/>
  <c r="C1381" i="6"/>
  <c r="C1382" i="6" l="1"/>
  <c r="E1381" i="6"/>
  <c r="E1382" i="6" l="1"/>
  <c r="C1383" i="6"/>
  <c r="E1383" i="6" l="1"/>
  <c r="C1384" i="6"/>
  <c r="E1384" i="6" l="1"/>
  <c r="C1385" i="6"/>
  <c r="C1386" i="6" l="1"/>
  <c r="E1385" i="6"/>
  <c r="E1386" i="6" l="1"/>
  <c r="C1387" i="6"/>
  <c r="E1387" i="6" l="1"/>
  <c r="C1388" i="6"/>
  <c r="C1389" i="6" l="1"/>
  <c r="E1388" i="6"/>
  <c r="E1389" i="6" l="1"/>
  <c r="C1390" i="6"/>
  <c r="C1391" i="6" l="1"/>
  <c r="E1390" i="6"/>
  <c r="E1391" i="6" l="1"/>
  <c r="C1392" i="6"/>
  <c r="E1392" i="6" l="1"/>
  <c r="C1393" i="6"/>
  <c r="E1393" i="6" l="1"/>
  <c r="C1394" i="6"/>
  <c r="C1395" i="6" l="1"/>
  <c r="E1394" i="6"/>
  <c r="E1395" i="6" l="1"/>
  <c r="C1396" i="6"/>
  <c r="E1396" i="6" l="1"/>
  <c r="C1397" i="6"/>
  <c r="C1398" i="6" l="1"/>
  <c r="E1397" i="6"/>
  <c r="C1399" i="6" l="1"/>
  <c r="E1398" i="6"/>
  <c r="C1400" i="6" l="1"/>
  <c r="E1399" i="6"/>
  <c r="E1400" i="6" l="1"/>
  <c r="C1401" i="6"/>
  <c r="E1401" i="6" l="1"/>
  <c r="C1402" i="6"/>
  <c r="C1403" i="6" l="1"/>
  <c r="E1402" i="6"/>
  <c r="E1403" i="6" l="1"/>
  <c r="C1404" i="6"/>
  <c r="C1405" i="6" l="1"/>
  <c r="E1404" i="6"/>
  <c r="C1406" i="6" l="1"/>
  <c r="E1405" i="6"/>
  <c r="E1406" i="6" l="1"/>
  <c r="C1407" i="6"/>
  <c r="E1407" i="6" l="1"/>
  <c r="C1408" i="6"/>
  <c r="E1408" i="6" l="1"/>
  <c r="C1409" i="6"/>
  <c r="E1409" i="6" l="1"/>
  <c r="C1410" i="6"/>
  <c r="E1410" i="6" l="1"/>
  <c r="C1411" i="6"/>
  <c r="E1411" i="6" l="1"/>
  <c r="C1412" i="6"/>
  <c r="C1413" i="6" l="1"/>
  <c r="E1412" i="6"/>
  <c r="E1413" i="6" l="1"/>
  <c r="C1414" i="6"/>
  <c r="E1414" i="6" l="1"/>
  <c r="C1415" i="6"/>
  <c r="E1415" i="6" l="1"/>
  <c r="C1416" i="6"/>
  <c r="E1416" i="6" l="1"/>
  <c r="C1417" i="6"/>
  <c r="E1417" i="6" l="1"/>
  <c r="C1418" i="6"/>
  <c r="E1418" i="6" l="1"/>
  <c r="C1419" i="6"/>
  <c r="C1420" i="6" l="1"/>
  <c r="E1419" i="6"/>
  <c r="E1420" i="6" l="1"/>
  <c r="C1421" i="6"/>
  <c r="C1422" i="6" l="1"/>
  <c r="E1421" i="6"/>
  <c r="C1423" i="6" l="1"/>
  <c r="E1422" i="6"/>
  <c r="E1423" i="6" l="1"/>
  <c r="C1424" i="6"/>
  <c r="E1424" i="6" l="1"/>
  <c r="C1425" i="6"/>
  <c r="E1425" i="6" l="1"/>
  <c r="C1426" i="6"/>
  <c r="E1426" i="6" l="1"/>
  <c r="C1427" i="6"/>
  <c r="C1428" i="6" l="1"/>
  <c r="E1427" i="6"/>
  <c r="E1428" i="6" l="1"/>
  <c r="C1429" i="6"/>
  <c r="E1429" i="6" l="1"/>
  <c r="C1430" i="6"/>
  <c r="E1430" i="6" l="1"/>
  <c r="C1431" i="6"/>
  <c r="E1431" i="6" l="1"/>
  <c r="C1432" i="6"/>
  <c r="E1432" i="6" l="1"/>
  <c r="C1433" i="6"/>
  <c r="E1433" i="6" l="1"/>
  <c r="C1434" i="6"/>
  <c r="E1434" i="6" l="1"/>
  <c r="C1435" i="6"/>
  <c r="E1435" i="6" l="1"/>
  <c r="C1436" i="6"/>
  <c r="E1436" i="6" l="1"/>
  <c r="C1437" i="6"/>
  <c r="E1437" i="6" l="1"/>
  <c r="C1438" i="6"/>
  <c r="C1439" i="6" l="1"/>
  <c r="E1438" i="6"/>
  <c r="E1439" i="6" l="1"/>
  <c r="C1440" i="6"/>
  <c r="E1440" i="6" l="1"/>
  <c r="C1441" i="6"/>
  <c r="E1441" i="6" l="1"/>
  <c r="C1442" i="6"/>
  <c r="E1442" i="6" l="1"/>
  <c r="C1443" i="6"/>
  <c r="E1443" i="6" l="1"/>
  <c r="C1444" i="6"/>
  <c r="E1444" i="6" l="1"/>
  <c r="C1445" i="6"/>
  <c r="E1445" i="6" l="1"/>
  <c r="C1446" i="6"/>
  <c r="E1446" i="6" l="1"/>
  <c r="C1447" i="6"/>
  <c r="E1447" i="6" l="1"/>
  <c r="C1448" i="6"/>
  <c r="E1448" i="6" l="1"/>
  <c r="C1449" i="6"/>
  <c r="E1449" i="6" l="1"/>
  <c r="C1450" i="6"/>
  <c r="C1451" i="6" l="1"/>
  <c r="E1450" i="6"/>
  <c r="E1451" i="6" l="1"/>
  <c r="C1452" i="6"/>
  <c r="C1453" i="6" l="1"/>
  <c r="E1452" i="6"/>
  <c r="E1453" i="6" l="1"/>
  <c r="C1454" i="6"/>
  <c r="E1454" i="6" l="1"/>
  <c r="C1455" i="6"/>
  <c r="C1456" i="6" l="1"/>
  <c r="E1455" i="6"/>
  <c r="E1456" i="6" l="1"/>
  <c r="C1457" i="6"/>
  <c r="E1457" i="6" l="1"/>
  <c r="C1458" i="6"/>
  <c r="E1458" i="6" l="1"/>
  <c r="C1459" i="6"/>
  <c r="E1459" i="6" l="1"/>
  <c r="C1460" i="6"/>
  <c r="E1460" i="6" l="1"/>
  <c r="C1461" i="6"/>
  <c r="E1461" i="6" l="1"/>
  <c r="C1462" i="6"/>
  <c r="E1462" i="6" l="1"/>
  <c r="C1463" i="6"/>
  <c r="E1463" i="6" l="1"/>
  <c r="C1464" i="6"/>
  <c r="E1464" i="6" l="1"/>
  <c r="C1465" i="6"/>
  <c r="E1465" i="6" l="1"/>
  <c r="C1466" i="6"/>
  <c r="C1467" i="6" l="1"/>
  <c r="E1466" i="6"/>
  <c r="E1467" i="6" l="1"/>
  <c r="C1468" i="6"/>
  <c r="E1468" i="6" l="1"/>
  <c r="C1469" i="6"/>
  <c r="E1469" i="6" l="1"/>
  <c r="C1470" i="6"/>
  <c r="E1470" i="6" l="1"/>
  <c r="C1471" i="6"/>
  <c r="E1471" i="6" l="1"/>
  <c r="C1472" i="6"/>
  <c r="C1473" i="6" l="1"/>
  <c r="E1472" i="6"/>
  <c r="E1473" i="6" l="1"/>
  <c r="C1474" i="6"/>
  <c r="C1475" i="6" l="1"/>
  <c r="E1474" i="6"/>
  <c r="E1475" i="6" l="1"/>
  <c r="C1476" i="6"/>
  <c r="E1476" i="6" l="1"/>
  <c r="C1477" i="6"/>
  <c r="E1477" i="6" l="1"/>
  <c r="C1478" i="6"/>
  <c r="E1478" i="6" l="1"/>
  <c r="C1479" i="6"/>
  <c r="E1479" i="6" l="1"/>
  <c r="C1480" i="6"/>
  <c r="E1480" i="6" l="1"/>
  <c r="C1481" i="6"/>
  <c r="C1482" i="6" l="1"/>
  <c r="E1481" i="6"/>
  <c r="C1483" i="6" l="1"/>
  <c r="E1482" i="6"/>
  <c r="C1484" i="6" l="1"/>
  <c r="E1483" i="6"/>
  <c r="E1484" i="6" l="1"/>
  <c r="C1485" i="6"/>
  <c r="E1485" i="6" l="1"/>
  <c r="C1486" i="6"/>
  <c r="C1487" i="6" l="1"/>
  <c r="E1486" i="6"/>
  <c r="E1487" i="6" l="1"/>
  <c r="C1488" i="6"/>
  <c r="E1488" i="6" l="1"/>
  <c r="C1489" i="6"/>
  <c r="E1489" i="6" l="1"/>
  <c r="C1490" i="6"/>
  <c r="E1490" i="6" l="1"/>
  <c r="C1491" i="6"/>
  <c r="E1491" i="6" l="1"/>
  <c r="C1492" i="6"/>
  <c r="E1492" i="6" l="1"/>
  <c r="C1493" i="6"/>
  <c r="E1493" i="6" l="1"/>
  <c r="C1494" i="6"/>
  <c r="E1494" i="6" l="1"/>
  <c r="C1495" i="6"/>
  <c r="E1495" i="6" l="1"/>
  <c r="C1496" i="6"/>
  <c r="E1496" i="6" l="1"/>
  <c r="C1497" i="6"/>
  <c r="E1497" i="6" l="1"/>
  <c r="C1498" i="6"/>
  <c r="E1498" i="6" l="1"/>
  <c r="C1499" i="6"/>
  <c r="E1499" i="6" l="1"/>
  <c r="C1500" i="6"/>
  <c r="C1501" i="6" l="1"/>
  <c r="E1500" i="6"/>
  <c r="E1501" i="6" l="1"/>
  <c r="C1502" i="6"/>
  <c r="E1502" i="6" l="1"/>
  <c r="C1503" i="6"/>
  <c r="C1504" i="6" l="1"/>
  <c r="E1503" i="6"/>
  <c r="E1504" i="6" l="1"/>
  <c r="C1505" i="6"/>
  <c r="E1505" i="6" l="1"/>
  <c r="C1506" i="6"/>
  <c r="E1506" i="6" l="1"/>
  <c r="C1507" i="6"/>
  <c r="E1507" i="6" l="1"/>
  <c r="C1508" i="6"/>
  <c r="E1508" i="6" l="1"/>
  <c r="C1509" i="6"/>
  <c r="E1509" i="6" l="1"/>
  <c r="C1510" i="6"/>
  <c r="E1510" i="6" l="1"/>
  <c r="C1511" i="6"/>
  <c r="E1511" i="6" l="1"/>
  <c r="C1512" i="6"/>
  <c r="E1512" i="6" l="1"/>
  <c r="C1513" i="6"/>
  <c r="E1513" i="6" l="1"/>
  <c r="C1514" i="6"/>
  <c r="E1514" i="6" l="1"/>
  <c r="C1515" i="6"/>
  <c r="E1515" i="6" l="1"/>
  <c r="C1516" i="6"/>
  <c r="E1516" i="6" l="1"/>
  <c r="C1517" i="6"/>
  <c r="E1517" i="6" l="1"/>
  <c r="C1518" i="6"/>
  <c r="C1519" i="6" l="1"/>
  <c r="E1518" i="6"/>
  <c r="E1519" i="6" l="1"/>
  <c r="C1520" i="6"/>
  <c r="E1520" i="6" l="1"/>
  <c r="C1521" i="6"/>
  <c r="E1521" i="6" l="1"/>
  <c r="C1522" i="6"/>
  <c r="E1522" i="6" l="1"/>
  <c r="C1523" i="6"/>
  <c r="E1523" i="6" l="1"/>
  <c r="C1524" i="6"/>
  <c r="E1524" i="6" l="1"/>
  <c r="C1525" i="6"/>
  <c r="E1525" i="6" l="1"/>
  <c r="C1526" i="6"/>
  <c r="E1526" i="6" l="1"/>
  <c r="C1527" i="6"/>
  <c r="E1527" i="6" l="1"/>
  <c r="C1528" i="6"/>
  <c r="E1528" i="6" l="1"/>
  <c r="C1529" i="6"/>
  <c r="E1529" i="6" l="1"/>
  <c r="C1530" i="6"/>
  <c r="E1530" i="6" l="1"/>
  <c r="C1531" i="6"/>
  <c r="E1531" i="6" l="1"/>
  <c r="C1532" i="6"/>
  <c r="E1532" i="6" l="1"/>
  <c r="C1533" i="6"/>
  <c r="E1533" i="6" l="1"/>
  <c r="C1534" i="6"/>
  <c r="E1534" i="6" l="1"/>
  <c r="C1535" i="6"/>
  <c r="E1535" i="6" l="1"/>
  <c r="C1536" i="6"/>
  <c r="E1536" i="6" l="1"/>
  <c r="C1537" i="6"/>
  <c r="E1537" i="6" l="1"/>
  <c r="C1538" i="6"/>
  <c r="E1538" i="6" l="1"/>
  <c r="C1539" i="6"/>
  <c r="E1539" i="6" l="1"/>
  <c r="C1540" i="6"/>
  <c r="E1540" i="6" l="1"/>
  <c r="C1541" i="6"/>
  <c r="E1541" i="6" l="1"/>
  <c r="C1542" i="6"/>
  <c r="E1542" i="6" l="1"/>
  <c r="C1543" i="6"/>
  <c r="E1543" i="6" l="1"/>
  <c r="C1544" i="6"/>
  <c r="E1544" i="6" l="1"/>
  <c r="C1545" i="6"/>
  <c r="C1546" i="6" l="1"/>
  <c r="E1545" i="6"/>
  <c r="E1546" i="6" l="1"/>
  <c r="C1547" i="6"/>
  <c r="E1547" i="6" l="1"/>
  <c r="C1548" i="6"/>
  <c r="E1548" i="6" l="1"/>
  <c r="C1549" i="6"/>
  <c r="E1549" i="6" l="1"/>
  <c r="C1550" i="6"/>
  <c r="E1550" i="6" l="1"/>
  <c r="C1551" i="6"/>
  <c r="E1551" i="6" l="1"/>
  <c r="C1552" i="6"/>
  <c r="E1552" i="6" l="1"/>
  <c r="C1553" i="6"/>
  <c r="C1554" i="6" l="1"/>
  <c r="E1553" i="6"/>
  <c r="E1554" i="6" l="1"/>
  <c r="C1555" i="6"/>
  <c r="C1556" i="6" l="1"/>
  <c r="E1555" i="6"/>
  <c r="E1556" i="6" l="1"/>
  <c r="C1557" i="6"/>
  <c r="C1558" i="6" l="1"/>
  <c r="E1557" i="6"/>
  <c r="C1559" i="6" l="1"/>
  <c r="E1558" i="6"/>
  <c r="C1560" i="6" l="1"/>
  <c r="E1559" i="6"/>
  <c r="E1560" i="6" l="1"/>
  <c r="C1561" i="6"/>
  <c r="E1561" i="6" l="1"/>
  <c r="C1562" i="6"/>
  <c r="E1562" i="6" l="1"/>
  <c r="C1563" i="6"/>
  <c r="E1563" i="6" l="1"/>
  <c r="C1564" i="6"/>
  <c r="E1564" i="6" l="1"/>
  <c r="C1565" i="6"/>
  <c r="C1566" i="6" l="1"/>
  <c r="E1565" i="6"/>
  <c r="E1566" i="6" l="1"/>
  <c r="C1567" i="6"/>
  <c r="E1567" i="6" l="1"/>
  <c r="C1568" i="6"/>
  <c r="E1568" i="6" l="1"/>
  <c r="C1569" i="6"/>
  <c r="C1570" i="6" l="1"/>
  <c r="E1569" i="6"/>
  <c r="E1570" i="6" l="1"/>
  <c r="C1571" i="6"/>
  <c r="E1571" i="6" l="1"/>
  <c r="C1572" i="6"/>
  <c r="E1572" i="6" l="1"/>
  <c r="C1573" i="6"/>
  <c r="C1574" i="6" l="1"/>
  <c r="E1573" i="6"/>
  <c r="E1574" i="6" l="1"/>
  <c r="C1575" i="6"/>
  <c r="C1576" i="6" l="1"/>
  <c r="E1575" i="6"/>
  <c r="E1576" i="6" l="1"/>
  <c r="C1577" i="6"/>
  <c r="C1578" i="6" l="1"/>
  <c r="E1577" i="6"/>
  <c r="E1578" i="6" l="1"/>
  <c r="C1579" i="6"/>
  <c r="E1579" i="6" l="1"/>
  <c r="C1580" i="6"/>
  <c r="E1580" i="6" l="1"/>
  <c r="C1581" i="6"/>
  <c r="E1581" i="6" l="1"/>
  <c r="C1582" i="6"/>
  <c r="E1582" i="6" l="1"/>
  <c r="C1583" i="6"/>
  <c r="C1584" i="6" l="1"/>
  <c r="E1583" i="6"/>
  <c r="E1584" i="6" l="1"/>
  <c r="C1585" i="6"/>
  <c r="C1586" i="6" l="1"/>
  <c r="E1585" i="6"/>
  <c r="E1586" i="6" l="1"/>
  <c r="C1587" i="6"/>
  <c r="E1587" i="6" l="1"/>
  <c r="C1588" i="6"/>
  <c r="E1588" i="6" l="1"/>
  <c r="C1589" i="6"/>
  <c r="E1589" i="6" l="1"/>
  <c r="C1590" i="6"/>
  <c r="C1591" i="6" l="1"/>
  <c r="E1590" i="6"/>
  <c r="E1591" i="6" l="1"/>
  <c r="C1592" i="6"/>
  <c r="E1592" i="6" l="1"/>
  <c r="C1593" i="6"/>
  <c r="E1593" i="6" l="1"/>
  <c r="C1594" i="6"/>
  <c r="E1594" i="6" l="1"/>
  <c r="C1595" i="6"/>
  <c r="E1595" i="6" l="1"/>
  <c r="C1596" i="6"/>
  <c r="E1596" i="6" l="1"/>
  <c r="C1597" i="6"/>
  <c r="E1597" i="6" l="1"/>
  <c r="C1598" i="6"/>
  <c r="E1598" i="6" l="1"/>
  <c r="C1599" i="6"/>
  <c r="E1599" i="6" l="1"/>
  <c r="C1600" i="6"/>
  <c r="E1600" i="6" l="1"/>
  <c r="C1601" i="6"/>
  <c r="E1601" i="6" l="1"/>
  <c r="C1602" i="6"/>
  <c r="E1602" i="6" l="1"/>
  <c r="C1603" i="6"/>
  <c r="E1603" i="6" l="1"/>
  <c r="C1604" i="6"/>
  <c r="E1604" i="6" l="1"/>
  <c r="C1605" i="6"/>
  <c r="E1605" i="6" l="1"/>
  <c r="C1606" i="6"/>
  <c r="E1606" i="6" l="1"/>
  <c r="C1607" i="6"/>
  <c r="E1607" i="6" l="1"/>
  <c r="C1608" i="6"/>
  <c r="E1608" i="6" l="1"/>
  <c r="C1609" i="6"/>
  <c r="C1610" i="6" l="1"/>
  <c r="E1609" i="6"/>
  <c r="E1610" i="6" l="1"/>
  <c r="C1611" i="6"/>
  <c r="E1611" i="6" l="1"/>
  <c r="C1612" i="6"/>
  <c r="E1612" i="6" l="1"/>
  <c r="C1613" i="6"/>
  <c r="E1613" i="6" l="1"/>
  <c r="C1614" i="6"/>
  <c r="E1614" i="6" l="1"/>
  <c r="C1615" i="6"/>
  <c r="E1615" i="6" l="1"/>
  <c r="C1616" i="6"/>
  <c r="E1616" i="6" l="1"/>
  <c r="C1617" i="6"/>
  <c r="E1617" i="6" l="1"/>
  <c r="C1618" i="6"/>
  <c r="E1618" i="6" l="1"/>
  <c r="C1619" i="6"/>
  <c r="E1619" i="6" l="1"/>
  <c r="C1620" i="6"/>
  <c r="E1620" i="6" l="1"/>
  <c r="C1621" i="6"/>
  <c r="E1621" i="6" l="1"/>
  <c r="C1622" i="6"/>
  <c r="E1622" i="6" l="1"/>
  <c r="C1623" i="6"/>
  <c r="E1623" i="6" l="1"/>
  <c r="C1624" i="6"/>
  <c r="E1624" i="6" l="1"/>
  <c r="C1625" i="6"/>
  <c r="E1625" i="6" l="1"/>
  <c r="C1626" i="6"/>
  <c r="E1626" i="6" l="1"/>
  <c r="C1627" i="6"/>
  <c r="E1627" i="6" l="1"/>
  <c r="C1628" i="6"/>
  <c r="E1628" i="6" l="1"/>
  <c r="C1629" i="6"/>
  <c r="E1629" i="6" l="1"/>
  <c r="C1630" i="6"/>
  <c r="E1630" i="6" l="1"/>
  <c r="C1631" i="6"/>
  <c r="E1631" i="6" l="1"/>
  <c r="C1632" i="6"/>
  <c r="E1632" i="6" l="1"/>
  <c r="C1633" i="6"/>
  <c r="E1633" i="6" l="1"/>
  <c r="C1634" i="6"/>
  <c r="E1634" i="6" l="1"/>
  <c r="C1635" i="6"/>
  <c r="E1635" i="6" l="1"/>
  <c r="C1636" i="6"/>
  <c r="E1636" i="6" l="1"/>
  <c r="C1637" i="6"/>
  <c r="E1637" i="6" l="1"/>
  <c r="C1638" i="6"/>
  <c r="E1638" i="6" l="1"/>
  <c r="C1639" i="6"/>
  <c r="E1639" i="6" l="1"/>
  <c r="C1640" i="6"/>
  <c r="E1640" i="6" l="1"/>
  <c r="C1641" i="6"/>
  <c r="E1641" i="6" l="1"/>
  <c r="C1642" i="6"/>
  <c r="E1642" i="6" l="1"/>
  <c r="C1643" i="6"/>
  <c r="C1644" i="6" l="1"/>
  <c r="E1643" i="6"/>
  <c r="E1644" i="6" l="1"/>
  <c r="C1645" i="6"/>
  <c r="E1645" i="6" l="1"/>
  <c r="C1646" i="6"/>
  <c r="E1646" i="6" l="1"/>
  <c r="C1647" i="6"/>
  <c r="E1647" i="6" l="1"/>
  <c r="C1648" i="6"/>
  <c r="E1648" i="6" l="1"/>
  <c r="C1649" i="6"/>
  <c r="E1649" i="6" l="1"/>
  <c r="C1650" i="6"/>
  <c r="E1650" i="6" l="1"/>
  <c r="C1651" i="6"/>
  <c r="C1652" i="6" l="1"/>
  <c r="E1651" i="6"/>
  <c r="E1652" i="6" l="1"/>
  <c r="C1653" i="6"/>
  <c r="E1653" i="6" l="1"/>
  <c r="C1654" i="6"/>
  <c r="E1654" i="6" l="1"/>
  <c r="C1655" i="6"/>
  <c r="E1655" i="6" l="1"/>
  <c r="C1656" i="6"/>
  <c r="E1656" i="6" l="1"/>
  <c r="C1657" i="6"/>
  <c r="E1657" i="6" l="1"/>
  <c r="C1658" i="6"/>
  <c r="E1658" i="6" l="1"/>
  <c r="C1659" i="6"/>
  <c r="E1659" i="6" l="1"/>
  <c r="C1660" i="6"/>
  <c r="E1660" i="6" l="1"/>
  <c r="C1661" i="6"/>
  <c r="E1661" i="6" l="1"/>
  <c r="C1662" i="6"/>
  <c r="E1662" i="6" l="1"/>
  <c r="C1663" i="6"/>
  <c r="E1663" i="6" l="1"/>
  <c r="C1664" i="6"/>
  <c r="E1664" i="6" l="1"/>
  <c r="C1665" i="6"/>
  <c r="E1665" i="6" l="1"/>
  <c r="C1666" i="6"/>
  <c r="E1666" i="6" l="1"/>
  <c r="C1667" i="6"/>
  <c r="E1667" i="6" l="1"/>
  <c r="C1668" i="6"/>
  <c r="E1668" i="6" l="1"/>
  <c r="C1669" i="6"/>
  <c r="C1670" i="6" l="1"/>
  <c r="E1669" i="6"/>
  <c r="E1670" i="6" l="1"/>
  <c r="C1671" i="6"/>
  <c r="E1671" i="6" l="1"/>
  <c r="C1672" i="6"/>
  <c r="E1672" i="6" l="1"/>
  <c r="C1673" i="6"/>
  <c r="E1673" i="6" l="1"/>
  <c r="C1674" i="6"/>
  <c r="E1674" i="6" l="1"/>
  <c r="C1675" i="6"/>
  <c r="E1675" i="6" l="1"/>
  <c r="C1676" i="6"/>
  <c r="E1676" i="6" l="1"/>
  <c r="C1677" i="6"/>
  <c r="E1677" i="6" l="1"/>
  <c r="C1678" i="6"/>
  <c r="E1678" i="6" l="1"/>
  <c r="C1679" i="6"/>
  <c r="E1679" i="6" l="1"/>
  <c r="C1680" i="6"/>
  <c r="E1680" i="6" l="1"/>
  <c r="C1681" i="6"/>
  <c r="E1681" i="6" l="1"/>
  <c r="C1682" i="6"/>
  <c r="E1682" i="6" l="1"/>
  <c r="C1683" i="6"/>
  <c r="E1683" i="6" l="1"/>
  <c r="C1684" i="6"/>
  <c r="E1684" i="6" l="1"/>
  <c r="C1685" i="6"/>
  <c r="E1685" i="6" l="1"/>
  <c r="C1686" i="6"/>
  <c r="E1686" i="6" l="1"/>
  <c r="C1687" i="6"/>
  <c r="E1687" i="6" l="1"/>
  <c r="C1688" i="6"/>
  <c r="E1688" i="6" l="1"/>
  <c r="C1689" i="6"/>
  <c r="E1689" i="6" l="1"/>
  <c r="C1690" i="6"/>
  <c r="E1690" i="6" l="1"/>
  <c r="C1691" i="6"/>
  <c r="E1691" i="6" l="1"/>
  <c r="C1692" i="6"/>
  <c r="E1692" i="6" l="1"/>
  <c r="C1693" i="6"/>
  <c r="E1693" i="6" l="1"/>
  <c r="C1694" i="6"/>
  <c r="E1694" i="6" l="1"/>
  <c r="C1695" i="6"/>
  <c r="E1695" i="6" l="1"/>
  <c r="C1696" i="6"/>
  <c r="E1696" i="6" l="1"/>
  <c r="C1697" i="6"/>
  <c r="E1697" i="6" l="1"/>
  <c r="C1698" i="6"/>
  <c r="E1698" i="6" l="1"/>
  <c r="C1699" i="6"/>
  <c r="E1699" i="6" l="1"/>
  <c r="C1700" i="6"/>
  <c r="E1700" i="6" l="1"/>
  <c r="C1701" i="6"/>
  <c r="E1701" i="6" l="1"/>
  <c r="C1702" i="6"/>
  <c r="E1702" i="6" l="1"/>
  <c r="C1703" i="6"/>
  <c r="E1703" i="6" l="1"/>
  <c r="C1704" i="6"/>
  <c r="E1704" i="6" l="1"/>
  <c r="C1705" i="6"/>
  <c r="E1705" i="6" l="1"/>
  <c r="C1706" i="6"/>
  <c r="E1706" i="6" l="1"/>
  <c r="C1707" i="6"/>
  <c r="E1707" i="6" l="1"/>
  <c r="C1708" i="6"/>
  <c r="E1708" i="6" l="1"/>
  <c r="C1709" i="6"/>
  <c r="E1709" i="6" l="1"/>
  <c r="C1710" i="6"/>
  <c r="E1710" i="6" l="1"/>
  <c r="C1711" i="6"/>
  <c r="E1711" i="6" l="1"/>
  <c r="C1712" i="6"/>
  <c r="E1712" i="6" l="1"/>
  <c r="C1713" i="6"/>
  <c r="E1713" i="6" l="1"/>
  <c r="C1714" i="6"/>
  <c r="E1714" i="6" l="1"/>
  <c r="C1715" i="6"/>
  <c r="E1715" i="6" l="1"/>
  <c r="C1716" i="6"/>
  <c r="E1716" i="6" l="1"/>
  <c r="C1717" i="6"/>
  <c r="E1717" i="6" l="1"/>
  <c r="C1718" i="6"/>
  <c r="E1718" i="6" l="1"/>
  <c r="C1719" i="6"/>
  <c r="E1719" i="6" l="1"/>
  <c r="C1720" i="6"/>
  <c r="E1720" i="6" l="1"/>
  <c r="C1721" i="6"/>
  <c r="E1721" i="6" l="1"/>
  <c r="C1722" i="6"/>
  <c r="E1722" i="6" l="1"/>
  <c r="C1723" i="6"/>
  <c r="E1723" i="6" l="1"/>
  <c r="C1724" i="6"/>
  <c r="C1725" i="6" l="1"/>
  <c r="E1724" i="6"/>
  <c r="E1725" i="6" l="1"/>
  <c r="C1726" i="6"/>
  <c r="E1726" i="6" l="1"/>
  <c r="C1727" i="6"/>
  <c r="E1727" i="6" l="1"/>
  <c r="C1728" i="6"/>
  <c r="E1728" i="6" l="1"/>
  <c r="C1729" i="6"/>
  <c r="E1729" i="6" l="1"/>
  <c r="C1730" i="6"/>
  <c r="E1730" i="6" l="1"/>
  <c r="C1731" i="6"/>
  <c r="E1731" i="6" l="1"/>
  <c r="C1732" i="6"/>
  <c r="E1732" i="6" l="1"/>
  <c r="C1733" i="6"/>
  <c r="E1733" i="6" l="1"/>
  <c r="C1734" i="6"/>
  <c r="E1734" i="6" l="1"/>
  <c r="C1735" i="6"/>
  <c r="E1735" i="6" l="1"/>
  <c r="C1736" i="6"/>
  <c r="C1737" i="6" l="1"/>
  <c r="E1736" i="6"/>
  <c r="C1738" i="6" l="1"/>
  <c r="E1737" i="6"/>
  <c r="C1739" i="6" l="1"/>
  <c r="E1738" i="6"/>
  <c r="C1740" i="6" l="1"/>
  <c r="E1739" i="6"/>
  <c r="C1741" i="6" l="1"/>
  <c r="E1740" i="6"/>
  <c r="C1742" i="6" l="1"/>
  <c r="E1741" i="6"/>
  <c r="E1742" i="6" l="1"/>
  <c r="C1743" i="6"/>
  <c r="E1743" i="6" l="1"/>
  <c r="C1744" i="6"/>
  <c r="E1744" i="6" l="1"/>
  <c r="C1745" i="6"/>
  <c r="C1746" i="6" l="1"/>
  <c r="E1745" i="6"/>
  <c r="C1747" i="6" l="1"/>
  <c r="E1746" i="6"/>
  <c r="C1748" i="6" l="1"/>
  <c r="E1747" i="6"/>
  <c r="C1749" i="6" l="1"/>
  <c r="E1748" i="6"/>
  <c r="C1750" i="6" l="1"/>
  <c r="E1749" i="6"/>
  <c r="E1750" i="6" l="1"/>
  <c r="C1751" i="6"/>
  <c r="C1752" i="6" l="1"/>
  <c r="E1751" i="6"/>
  <c r="C1753" i="6" l="1"/>
  <c r="E1752" i="6"/>
  <c r="C1754" i="6" l="1"/>
  <c r="E1753" i="6"/>
  <c r="E1754" i="6" l="1"/>
  <c r="C1755" i="6"/>
  <c r="E1755" i="6" l="1"/>
  <c r="C1756" i="6"/>
  <c r="E1756" i="6" l="1"/>
  <c r="C1757" i="6"/>
  <c r="E1757" i="6" l="1"/>
  <c r="C1758" i="6"/>
  <c r="E1758" i="6" l="1"/>
  <c r="C1759" i="6"/>
  <c r="C1760" i="6" l="1"/>
  <c r="E1759" i="6"/>
  <c r="E1760" i="6" l="1"/>
  <c r="C1761" i="6"/>
  <c r="C1762" i="6" l="1"/>
  <c r="E1761" i="6"/>
  <c r="E1762" i="6" l="1"/>
  <c r="C1763" i="6"/>
  <c r="E1763" i="6" l="1"/>
  <c r="C1764" i="6"/>
  <c r="E1764" i="6" l="1"/>
  <c r="C1765" i="6"/>
  <c r="C1766" i="6" l="1"/>
  <c r="E1765" i="6"/>
  <c r="C1767" i="6" l="1"/>
  <c r="E1766" i="6"/>
  <c r="C1768" i="6" l="1"/>
  <c r="E1767" i="6"/>
  <c r="E1768" i="6" l="1"/>
  <c r="C1769" i="6"/>
  <c r="E1769" i="6" l="1"/>
  <c r="C1770" i="6"/>
  <c r="C1771" i="6" l="1"/>
  <c r="E1770" i="6"/>
  <c r="C1772" i="6" l="1"/>
  <c r="E1771" i="6"/>
  <c r="C1773" i="6" l="1"/>
  <c r="E1772" i="6"/>
  <c r="C1774" i="6" l="1"/>
  <c r="E1773" i="6"/>
  <c r="C1775" i="6" l="1"/>
  <c r="E1774" i="6"/>
  <c r="C1776" i="6" l="1"/>
  <c r="E1775" i="6"/>
  <c r="E1776" i="6" l="1"/>
  <c r="C1777" i="6"/>
  <c r="C1778" i="6" l="1"/>
  <c r="E1777" i="6"/>
  <c r="C1779" i="6" l="1"/>
  <c r="E1778" i="6"/>
  <c r="C1780" i="6" l="1"/>
  <c r="E1779" i="6"/>
  <c r="C1781" i="6" l="1"/>
  <c r="E1780" i="6"/>
  <c r="E1781" i="6" l="1"/>
  <c r="C1782" i="6"/>
  <c r="C1783" i="6" l="1"/>
  <c r="E1782" i="6"/>
  <c r="E1783" i="6" l="1"/>
  <c r="C1784" i="6"/>
  <c r="E1784" i="6" l="1"/>
  <c r="C1785" i="6"/>
  <c r="E1785" i="6" l="1"/>
  <c r="C1786" i="6"/>
  <c r="C1787" i="6" l="1"/>
  <c r="E1786" i="6"/>
  <c r="E1787" i="6" l="1"/>
  <c r="C1788" i="6"/>
  <c r="E1788" i="6" l="1"/>
  <c r="C1789" i="6"/>
  <c r="C1790" i="6" l="1"/>
  <c r="E1789" i="6"/>
  <c r="E1790" i="6" l="1"/>
  <c r="C1791" i="6"/>
  <c r="E1791" i="6" l="1"/>
  <c r="C1792" i="6"/>
  <c r="E1792" i="6" l="1"/>
  <c r="C1793" i="6"/>
  <c r="E1793" i="6" l="1"/>
  <c r="C1794" i="6"/>
  <c r="C1795" i="6" l="1"/>
  <c r="E1794" i="6"/>
  <c r="E1795" i="6" l="1"/>
  <c r="C1796" i="6"/>
  <c r="C1797" i="6" l="1"/>
  <c r="E1796" i="6"/>
  <c r="E1797" i="6" l="1"/>
  <c r="C1798" i="6"/>
  <c r="C1799" i="6" l="1"/>
  <c r="E1798" i="6"/>
  <c r="E1799" i="6" l="1"/>
  <c r="C1800" i="6"/>
  <c r="E1800" i="6" s="1"/>
  <c r="S114" i="8" l="1"/>
  <c r="R84" i="8"/>
  <c r="S234" i="8"/>
  <c r="S474" i="8"/>
  <c r="S54" i="8"/>
  <c r="S84" i="8"/>
  <c r="O24" i="8"/>
  <c r="S144" i="8"/>
  <c r="S564" i="8"/>
  <c r="S804" i="8"/>
  <c r="S504" i="8"/>
  <c r="S654" i="8"/>
  <c r="S894" i="8"/>
  <c r="S594" i="8"/>
  <c r="S744" i="8"/>
  <c r="S984" i="8"/>
  <c r="S384" i="8"/>
  <c r="O204" i="8"/>
  <c r="S1044" i="8"/>
  <c r="S174" i="8"/>
  <c r="S414" i="8"/>
  <c r="S294" i="8"/>
  <c r="S1014" i="8"/>
  <c r="S264" i="8"/>
  <c r="S684" i="8"/>
  <c r="S924" i="8"/>
  <c r="S444" i="8"/>
  <c r="S714" i="8"/>
  <c r="S864" i="8"/>
  <c r="S534" i="8"/>
  <c r="S324" i="8"/>
  <c r="S954" i="8"/>
  <c r="S624" i="8"/>
  <c r="S354" i="8"/>
  <c r="O114" i="8"/>
  <c r="R1014" i="8"/>
  <c r="O294" i="8"/>
  <c r="O894" i="8"/>
  <c r="R234" i="8"/>
  <c r="O54" i="8"/>
  <c r="R834" i="8"/>
  <c r="O654" i="8"/>
  <c r="O174" i="8"/>
  <c r="R534" i="8"/>
  <c r="R624" i="8"/>
  <c r="R504" i="8"/>
  <c r="O534" i="8"/>
  <c r="S834" i="8"/>
  <c r="R984" i="8"/>
  <c r="O264" i="8"/>
  <c r="R714" i="8"/>
  <c r="O864" i="8"/>
  <c r="O714" i="8"/>
  <c r="O624" i="8"/>
  <c r="R774" i="8"/>
  <c r="R324" i="8"/>
  <c r="R204" i="8"/>
  <c r="R264" i="8"/>
  <c r="O384" i="8"/>
  <c r="O414" i="8"/>
  <c r="R174" i="8"/>
  <c r="R924" i="8"/>
  <c r="O804" i="8"/>
  <c r="R564" i="8"/>
  <c r="R954" i="8"/>
  <c r="R654" i="8"/>
  <c r="S204" i="8"/>
  <c r="O564" i="8"/>
  <c r="S774" i="8"/>
  <c r="R474" i="8"/>
  <c r="R144" i="8"/>
  <c r="O984" i="8"/>
  <c r="O954" i="8"/>
  <c r="O234" i="8"/>
  <c r="R594" i="8"/>
  <c r="O144" i="8"/>
  <c r="O504" i="8"/>
  <c r="O1044" i="8"/>
  <c r="O744" i="8"/>
  <c r="R54" i="8"/>
  <c r="O474" i="8"/>
  <c r="O444" i="8"/>
  <c r="R684" i="8"/>
  <c r="R384" i="8"/>
  <c r="O594" i="8"/>
  <c r="O1014" i="8"/>
  <c r="O834" i="8"/>
  <c r="R864" i="8"/>
  <c r="R804" i="8"/>
  <c r="O774" i="8"/>
  <c r="O924" i="8"/>
  <c r="O324" i="8"/>
  <c r="O84" i="8"/>
  <c r="R744" i="8"/>
  <c r="R414" i="8"/>
  <c r="O684" i="8"/>
  <c r="R114" i="8"/>
  <c r="R354" i="8"/>
  <c r="R1044" i="8"/>
  <c r="O354" i="8"/>
  <c r="R444" i="8"/>
  <c r="S24" i="8"/>
  <c r="R294" i="8"/>
  <c r="R24" i="8"/>
  <c r="R894" i="8"/>
  <c r="R39" i="8"/>
  <c r="O99" i="8"/>
  <c r="R9" i="8"/>
  <c r="O39" i="8"/>
  <c r="R69" i="8"/>
  <c r="O69" i="8"/>
  <c r="S39" i="8"/>
  <c r="S69" i="8"/>
  <c r="O9" i="8"/>
  <c r="S9" i="8"/>
  <c r="S189" i="8"/>
  <c r="S99" i="8"/>
  <c r="R129" i="8"/>
  <c r="R99" i="8"/>
  <c r="R189" i="8"/>
  <c r="O159" i="8"/>
  <c r="S129" i="8"/>
  <c r="S159" i="8"/>
  <c r="O129" i="8"/>
  <c r="R159" i="8"/>
  <c r="R249" i="8"/>
  <c r="R219" i="8"/>
  <c r="R14" i="8"/>
  <c r="R494" i="8"/>
  <c r="R764" i="8"/>
  <c r="S104" i="8"/>
  <c r="R1034" i="8"/>
  <c r="S494" i="8"/>
  <c r="S614" i="8"/>
  <c r="S254" i="8"/>
  <c r="S134" i="8"/>
  <c r="S824" i="8"/>
  <c r="S644" i="8"/>
  <c r="S464" i="8"/>
  <c r="O284" i="8"/>
  <c r="O434" i="8"/>
  <c r="S374" i="8"/>
  <c r="S584" i="8"/>
  <c r="R884" i="8"/>
  <c r="S704" i="8"/>
  <c r="O44" i="8"/>
  <c r="S164" i="8"/>
  <c r="O524" i="8"/>
  <c r="R794" i="8"/>
  <c r="S974" i="8"/>
  <c r="O674" i="8"/>
  <c r="S1004" i="8"/>
  <c r="S944" i="8"/>
  <c r="S404" i="8"/>
  <c r="S224" i="8"/>
  <c r="O14" i="8"/>
  <c r="R914" i="8"/>
  <c r="S854" i="8"/>
  <c r="O554" i="8"/>
  <c r="O194" i="8"/>
  <c r="S344" i="8"/>
  <c r="O314" i="8"/>
  <c r="S734" i="8"/>
  <c r="O74" i="8"/>
  <c r="S794" i="8"/>
  <c r="R134" i="8"/>
  <c r="S434" i="8"/>
  <c r="S284" i="8"/>
  <c r="O104" i="8"/>
  <c r="O644" i="8"/>
  <c r="O824" i="8"/>
  <c r="O884" i="8"/>
  <c r="O764" i="8"/>
  <c r="R44" i="8"/>
  <c r="S314" i="8"/>
  <c r="S764" i="8"/>
  <c r="R374" i="8"/>
  <c r="S914" i="8"/>
  <c r="R944" i="8"/>
  <c r="R194" i="8"/>
  <c r="O944" i="8"/>
  <c r="R74" i="8"/>
  <c r="S194" i="8"/>
  <c r="R674" i="8"/>
  <c r="R314" i="8"/>
  <c r="R1004" i="8"/>
  <c r="R584" i="8"/>
  <c r="O794" i="8"/>
  <c r="O374" i="8"/>
  <c r="R734" i="8"/>
  <c r="R554" i="8"/>
  <c r="O584" i="8"/>
  <c r="O404" i="8"/>
  <c r="O854" i="8"/>
  <c r="R974" i="8"/>
  <c r="R704" i="8"/>
  <c r="R524" i="8"/>
  <c r="R104" i="8"/>
  <c r="S554" i="8"/>
  <c r="O614" i="8"/>
  <c r="R164" i="8"/>
  <c r="O344" i="8"/>
  <c r="O704" i="8"/>
  <c r="R824" i="8"/>
  <c r="O494" i="8"/>
  <c r="O974" i="8"/>
  <c r="O224" i="8"/>
  <c r="O734" i="8"/>
  <c r="O134" i="8"/>
  <c r="R404" i="8"/>
  <c r="O914" i="8"/>
  <c r="R854" i="8"/>
  <c r="R254" i="8"/>
  <c r="S74" i="8"/>
  <c r="R344" i="8"/>
  <c r="S1034" i="8"/>
  <c r="S674" i="8"/>
  <c r="R644" i="8"/>
  <c r="R224" i="8"/>
  <c r="S884" i="8"/>
  <c r="S14" i="8"/>
  <c r="O464" i="8"/>
  <c r="R284" i="8"/>
  <c r="R614" i="8"/>
  <c r="S524" i="8"/>
  <c r="R434" i="8"/>
  <c r="O164" i="8"/>
  <c r="O1034" i="8"/>
  <c r="R464" i="8"/>
  <c r="S44" i="8"/>
  <c r="O254" i="8"/>
  <c r="O1004" i="8"/>
  <c r="O859" i="8"/>
  <c r="R709" i="8"/>
  <c r="S349" i="8"/>
  <c r="O589" i="8"/>
  <c r="S589" i="8"/>
  <c r="S409" i="8"/>
  <c r="S789" i="8"/>
  <c r="O189" i="8"/>
  <c r="S1039" i="8"/>
  <c r="S859" i="8"/>
  <c r="S259" i="8"/>
  <c r="O379" i="8"/>
  <c r="O709" i="8"/>
  <c r="O519" i="8"/>
  <c r="S649" i="8"/>
  <c r="R169" i="8"/>
  <c r="R109" i="8"/>
  <c r="S919" i="8"/>
  <c r="S819" i="8"/>
  <c r="O879" i="8"/>
  <c r="O829" i="8"/>
  <c r="S489" i="8"/>
  <c r="S459" i="8"/>
  <c r="O349" i="8"/>
  <c r="S79" i="8"/>
  <c r="S619" i="8"/>
  <c r="O19" i="8"/>
  <c r="O409" i="8"/>
  <c r="R589" i="8"/>
  <c r="S469" i="8"/>
  <c r="S219" i="8"/>
  <c r="S799" i="8"/>
  <c r="S939" i="8"/>
  <c r="S609" i="8"/>
  <c r="S889" i="8"/>
  <c r="S49" i="8"/>
  <c r="S369" i="8"/>
  <c r="O909" i="8"/>
  <c r="S979" i="8"/>
  <c r="S1029" i="8"/>
  <c r="S559" i="8"/>
  <c r="O649" i="8"/>
  <c r="O279" i="8"/>
  <c r="S729" i="8"/>
  <c r="S829" i="8"/>
  <c r="S139" i="8"/>
  <c r="S579" i="8"/>
  <c r="O469" i="8"/>
  <c r="R229" i="8"/>
  <c r="O759" i="8"/>
  <c r="S529" i="8"/>
  <c r="O789" i="8"/>
  <c r="S759" i="8"/>
  <c r="O489" i="8"/>
  <c r="O669" i="8"/>
  <c r="O399" i="8"/>
  <c r="O769" i="8"/>
  <c r="R49" i="8"/>
  <c r="S109" i="8"/>
  <c r="R519" i="8"/>
  <c r="S969" i="8"/>
  <c r="R349" i="8"/>
  <c r="S279" i="8"/>
  <c r="R889" i="8"/>
  <c r="R909" i="8"/>
  <c r="S909" i="8"/>
  <c r="S549" i="8"/>
  <c r="R339" i="8"/>
  <c r="S229" i="8"/>
  <c r="O49" i="8"/>
  <c r="O169" i="8"/>
  <c r="S339" i="8"/>
  <c r="S199" i="8"/>
  <c r="O439" i="8"/>
  <c r="R289" i="8"/>
  <c r="O429" i="8"/>
  <c r="R999" i="8"/>
  <c r="R819" i="8"/>
  <c r="O139" i="8"/>
  <c r="O639" i="8"/>
  <c r="O949" i="8"/>
  <c r="O889" i="8"/>
  <c r="R609" i="8"/>
  <c r="O799" i="8"/>
  <c r="S699" i="8"/>
  <c r="S849" i="8"/>
  <c r="O739" i="8"/>
  <c r="S249" i="8"/>
  <c r="O259" i="8"/>
  <c r="R949" i="8"/>
  <c r="O249" i="8"/>
  <c r="R459" i="8"/>
  <c r="O499" i="8"/>
  <c r="S379" i="8"/>
  <c r="R409" i="8"/>
  <c r="R19" i="8"/>
  <c r="S679" i="8"/>
  <c r="R789" i="8"/>
  <c r="O219" i="8"/>
  <c r="S309" i="8"/>
  <c r="O529" i="8"/>
  <c r="S399" i="8"/>
  <c r="R759" i="8"/>
  <c r="R399" i="8"/>
  <c r="S739" i="8"/>
  <c r="O619" i="8"/>
  <c r="O999" i="8"/>
  <c r="R469" i="8"/>
  <c r="S289" i="8"/>
  <c r="S319" i="8"/>
  <c r="R529" i="8"/>
  <c r="O939" i="8"/>
  <c r="O289" i="8"/>
  <c r="R549" i="8"/>
  <c r="R429" i="8"/>
  <c r="S769" i="8"/>
  <c r="R619" i="8"/>
  <c r="S1009" i="8"/>
  <c r="O229" i="8"/>
  <c r="O979" i="8"/>
  <c r="R79" i="8"/>
  <c r="R1009" i="8"/>
  <c r="S999" i="8"/>
  <c r="S169" i="8"/>
  <c r="S949" i="8"/>
  <c r="R139" i="8"/>
  <c r="O1029" i="8"/>
  <c r="O1009" i="8"/>
  <c r="O969" i="8"/>
  <c r="O609" i="8"/>
  <c r="S709" i="8"/>
  <c r="S499" i="8"/>
  <c r="O339" i="8"/>
  <c r="S429" i="8"/>
  <c r="R379" i="8"/>
  <c r="O549" i="8"/>
  <c r="R649" i="8"/>
  <c r="R199" i="8"/>
  <c r="R969" i="8"/>
  <c r="O849" i="8"/>
  <c r="O199" i="8"/>
  <c r="R439" i="8"/>
  <c r="R279" i="8"/>
  <c r="O559" i="8"/>
  <c r="R669" i="8"/>
  <c r="O109" i="8"/>
  <c r="R579" i="8"/>
  <c r="R1029" i="8"/>
  <c r="R259" i="8"/>
  <c r="R639" i="8"/>
  <c r="R319" i="8"/>
  <c r="S439" i="8"/>
  <c r="R919" i="8"/>
  <c r="O369" i="8"/>
  <c r="R879" i="8"/>
  <c r="O819" i="8"/>
  <c r="O79" i="8"/>
  <c r="O699" i="8"/>
  <c r="R739" i="8"/>
  <c r="O1039" i="8"/>
  <c r="O319" i="8"/>
  <c r="R1039" i="8"/>
  <c r="R799" i="8"/>
  <c r="O919" i="8"/>
  <c r="R729" i="8"/>
  <c r="R699" i="8"/>
  <c r="S19" i="8"/>
  <c r="S639" i="8"/>
  <c r="O729" i="8"/>
  <c r="O309" i="8"/>
  <c r="R369" i="8"/>
  <c r="R309" i="8"/>
  <c r="R829" i="8"/>
  <c r="R559" i="8"/>
  <c r="S669" i="8"/>
  <c r="R769" i="8"/>
  <c r="O459" i="8"/>
  <c r="R939" i="8"/>
  <c r="R679" i="8"/>
  <c r="R489" i="8"/>
  <c r="S519" i="8"/>
  <c r="O679" i="8"/>
  <c r="R979" i="8"/>
  <c r="R849" i="8"/>
  <c r="R499" i="8"/>
  <c r="R859" i="8"/>
  <c r="S879" i="8"/>
  <c r="O579" i="8"/>
  <c r="F750" i="8"/>
  <c r="H750" i="8" s="1"/>
  <c r="F550" i="8"/>
  <c r="F270" i="8"/>
  <c r="H270" i="8" s="1"/>
  <c r="F440" i="8"/>
  <c r="F720" i="8"/>
  <c r="H720" i="8" s="1"/>
  <c r="F300" i="8"/>
  <c r="H300" i="8" s="1"/>
  <c r="F830" i="8"/>
  <c r="F900" i="8"/>
  <c r="H900" i="8" s="1"/>
  <c r="F190" i="8"/>
  <c r="F380" i="8"/>
  <c r="F610" i="8"/>
  <c r="F150" i="8"/>
  <c r="H150" i="8" s="1"/>
  <c r="F500" i="8"/>
  <c r="F770" i="8"/>
  <c r="F320" i="8"/>
  <c r="F890" i="8"/>
  <c r="F960" i="8"/>
  <c r="H960" i="8" s="1"/>
  <c r="F400" i="8"/>
  <c r="F780" i="8"/>
  <c r="H780" i="8" s="1"/>
  <c r="F670" i="8"/>
  <c r="F120" i="8"/>
  <c r="H120" i="8" s="1"/>
  <c r="F560" i="8"/>
  <c r="F790" i="8"/>
  <c r="F450" i="8"/>
  <c r="H450" i="8" s="1"/>
  <c r="F540" i="8"/>
  <c r="H540" i="8" s="1"/>
  <c r="F160" i="8"/>
  <c r="F580" i="8"/>
  <c r="F50" i="8"/>
  <c r="F100" i="8"/>
  <c r="F350" i="8"/>
  <c r="F430" i="8"/>
  <c r="F1020" i="8"/>
  <c r="H1020" i="8" s="1"/>
  <c r="F710" i="8"/>
  <c r="F600" i="8"/>
  <c r="H600" i="8" s="1"/>
  <c r="F90" i="8"/>
  <c r="H90" i="8" s="1"/>
  <c r="F640" i="8"/>
  <c r="F760" i="8"/>
  <c r="F230" i="8"/>
  <c r="F1000" i="8"/>
  <c r="F490" i="8"/>
  <c r="F370" i="8"/>
  <c r="F290" i="8"/>
  <c r="F660" i="8"/>
  <c r="H660" i="8" s="1"/>
  <c r="F250" i="8"/>
  <c r="F700" i="8"/>
  <c r="F840" i="8"/>
  <c r="H840" i="8" s="1"/>
  <c r="F210" i="8"/>
  <c r="H210" i="8" s="1"/>
  <c r="F280" i="8"/>
  <c r="F990" i="8"/>
  <c r="H990" i="8" s="1"/>
  <c r="F630" i="8"/>
  <c r="H630" i="8" s="1"/>
  <c r="F930" i="8"/>
  <c r="H930" i="8" s="1"/>
  <c r="F1010" i="8"/>
  <c r="F110" i="8"/>
  <c r="F800" i="8"/>
  <c r="F530" i="8"/>
  <c r="F410" i="8"/>
  <c r="F220" i="8"/>
  <c r="F460" i="8"/>
  <c r="F1050" i="8"/>
  <c r="H1050" i="8" s="1"/>
  <c r="F180" i="8"/>
  <c r="H180" i="8" s="1"/>
  <c r="F970" i="8"/>
  <c r="F70" i="8"/>
  <c r="F860" i="8"/>
  <c r="F590" i="8"/>
  <c r="F480" i="8"/>
  <c r="H480" i="8" s="1"/>
  <c r="F200" i="8"/>
  <c r="F520" i="8"/>
  <c r="F310" i="8"/>
  <c r="F130" i="8"/>
  <c r="F1030" i="8"/>
  <c r="F420" i="8"/>
  <c r="H420" i="8" s="1"/>
  <c r="F980" i="8"/>
  <c r="F260" i="8"/>
  <c r="F820" i="8"/>
  <c r="F690" i="8"/>
  <c r="H690" i="8" s="1"/>
  <c r="F730" i="8"/>
  <c r="F80" i="8"/>
  <c r="F620" i="8"/>
  <c r="F850" i="8"/>
  <c r="F510" i="8"/>
  <c r="H510" i="8" s="1"/>
  <c r="F810" i="8"/>
  <c r="H810" i="8" s="1"/>
  <c r="F1040" i="8"/>
  <c r="F240" i="8"/>
  <c r="H240" i="8" s="1"/>
  <c r="F880" i="8"/>
  <c r="F330" i="8"/>
  <c r="H330" i="8" s="1"/>
  <c r="F170" i="8"/>
  <c r="F680" i="8"/>
  <c r="F910" i="8"/>
  <c r="F570" i="8"/>
  <c r="H570" i="8" s="1"/>
  <c r="F870" i="8"/>
  <c r="H870" i="8" s="1"/>
  <c r="F360" i="8"/>
  <c r="H360" i="8" s="1"/>
  <c r="F140" i="8"/>
  <c r="F940" i="8"/>
  <c r="F470" i="8"/>
  <c r="F340" i="8"/>
  <c r="I670" i="8"/>
  <c r="J610" i="8"/>
  <c r="F86" i="8"/>
  <c r="I520" i="8"/>
  <c r="J460" i="8"/>
  <c r="I370" i="8"/>
  <c r="J310" i="8"/>
  <c r="I700" i="8"/>
  <c r="J640" i="8"/>
  <c r="J20" i="8"/>
  <c r="I310" i="8"/>
  <c r="J250" i="8"/>
  <c r="I20" i="8"/>
  <c r="J40" i="8"/>
  <c r="J100" i="8"/>
  <c r="I970" i="8"/>
  <c r="J910" i="8"/>
  <c r="I190" i="8"/>
  <c r="I340" i="8"/>
  <c r="J280" i="8"/>
  <c r="F740" i="8"/>
  <c r="I26" i="8"/>
  <c r="I430" i="8"/>
  <c r="J370" i="8"/>
  <c r="J30" i="8"/>
  <c r="I280" i="8"/>
  <c r="J220" i="8"/>
  <c r="F20" i="8"/>
  <c r="J1030" i="8"/>
  <c r="J70" i="8"/>
  <c r="I940" i="8"/>
  <c r="J880" i="8"/>
  <c r="I1030" i="8"/>
  <c r="J970" i="8"/>
  <c r="I40" i="8"/>
  <c r="I880" i="8"/>
  <c r="J820" i="8"/>
  <c r="F10" i="8"/>
  <c r="I730" i="8"/>
  <c r="J670" i="8"/>
  <c r="F26" i="8"/>
  <c r="I580" i="8"/>
  <c r="J520" i="8"/>
  <c r="I130" i="8"/>
  <c r="F390" i="8"/>
  <c r="H390" i="8" s="1"/>
  <c r="I100" i="8"/>
  <c r="J130" i="8"/>
  <c r="I1000" i="8"/>
  <c r="J940" i="8"/>
  <c r="I250" i="8"/>
  <c r="I850" i="8"/>
  <c r="J790" i="8"/>
  <c r="I10" i="8"/>
  <c r="I160" i="8"/>
  <c r="J160" i="8"/>
  <c r="I790" i="8"/>
  <c r="J730" i="8"/>
  <c r="J26" i="8"/>
  <c r="I640" i="8"/>
  <c r="J580" i="8"/>
  <c r="I490" i="8"/>
  <c r="J430" i="8"/>
  <c r="I820" i="8"/>
  <c r="J760" i="8"/>
  <c r="J10" i="8"/>
  <c r="F650" i="8"/>
  <c r="I910" i="8"/>
  <c r="J850" i="8"/>
  <c r="I70" i="8"/>
  <c r="I760" i="8"/>
  <c r="J700" i="8"/>
  <c r="F56" i="8"/>
  <c r="I610" i="8"/>
  <c r="J550" i="8"/>
  <c r="F146" i="8"/>
  <c r="I460" i="8"/>
  <c r="J400" i="8"/>
  <c r="I550" i="8"/>
  <c r="J490" i="8"/>
  <c r="F40" i="8"/>
  <c r="I400" i="8"/>
  <c r="J340" i="8"/>
  <c r="I30" i="8"/>
  <c r="I220" i="8"/>
  <c r="J190" i="8"/>
  <c r="F30" i="8"/>
  <c r="H30" i="8" s="1"/>
  <c r="J1000" i="8"/>
  <c r="F60" i="8"/>
  <c r="H60" i="8" s="1"/>
  <c r="F920" i="8"/>
  <c r="F950" i="8"/>
  <c r="F116" i="8"/>
  <c r="F176" i="8"/>
  <c r="O28" i="8"/>
  <c r="R118" i="8"/>
  <c r="F218" i="8"/>
  <c r="F293" i="8"/>
  <c r="F434" i="8"/>
  <c r="F478" i="8"/>
  <c r="F199" i="8"/>
  <c r="F201" i="8"/>
  <c r="F229" i="8"/>
  <c r="F686" i="8"/>
  <c r="F706" i="8"/>
  <c r="F653" i="8"/>
  <c r="F689" i="8"/>
  <c r="F858" i="8"/>
  <c r="F397" i="8"/>
  <c r="F893" i="8"/>
  <c r="F127" i="8"/>
  <c r="F649" i="8"/>
  <c r="F708" i="8"/>
  <c r="F883" i="8"/>
  <c r="F741" i="8"/>
  <c r="F981" i="8"/>
  <c r="F318" i="8"/>
  <c r="F413" i="8"/>
  <c r="F411" i="8"/>
  <c r="F771" i="8"/>
  <c r="F269" i="8"/>
  <c r="F108" i="8"/>
  <c r="F118" i="8"/>
  <c r="F579" i="8"/>
  <c r="F646" i="8"/>
  <c r="F593" i="8"/>
  <c r="F629" i="8"/>
  <c r="F806" i="8"/>
  <c r="F1033" i="8"/>
  <c r="F833" i="8"/>
  <c r="F1039" i="8"/>
  <c r="F589" i="8"/>
  <c r="F656" i="8"/>
  <c r="F823" i="8"/>
  <c r="F346" i="8"/>
  <c r="F928" i="8"/>
  <c r="F167" i="8"/>
  <c r="F88" i="8"/>
  <c r="F114" i="8"/>
  <c r="F622" i="8"/>
  <c r="F611" i="8"/>
  <c r="F323" i="8"/>
  <c r="F284" i="8"/>
  <c r="F412" i="8"/>
  <c r="F503" i="8"/>
  <c r="F444" i="8"/>
  <c r="F433" i="8"/>
  <c r="F818" i="8"/>
  <c r="F1042" i="8"/>
  <c r="F892" i="8"/>
  <c r="F1048" i="8"/>
  <c r="F448" i="8"/>
  <c r="F429" i="8"/>
  <c r="F898" i="8"/>
  <c r="F846" i="8"/>
  <c r="F956" i="8"/>
  <c r="F377" i="8"/>
  <c r="F72" i="8"/>
  <c r="F106" i="8"/>
  <c r="F583" i="8"/>
  <c r="F619" i="8"/>
  <c r="F308" i="8"/>
  <c r="F297" i="8"/>
  <c r="F498" i="8"/>
  <c r="F594" i="8"/>
  <c r="F488" i="8"/>
  <c r="F524" i="8"/>
  <c r="F907" i="8"/>
  <c r="F396" i="8"/>
  <c r="F983" i="8"/>
  <c r="F381" i="8"/>
  <c r="F537" i="8"/>
  <c r="F557" i="8"/>
  <c r="F979" i="8"/>
  <c r="F96" i="8"/>
  <c r="F821" i="8"/>
  <c r="F1027" i="8"/>
  <c r="S808" i="8"/>
  <c r="S508" i="8"/>
  <c r="S448" i="8"/>
  <c r="R148" i="8"/>
  <c r="S1018" i="8"/>
  <c r="F196" i="8"/>
  <c r="F252" i="8"/>
  <c r="F502" i="8"/>
  <c r="F491" i="8"/>
  <c r="F133" i="8"/>
  <c r="F289" i="8"/>
  <c r="F419" i="8"/>
  <c r="F466" i="8"/>
  <c r="F418" i="8"/>
  <c r="F449" i="8"/>
  <c r="F834" i="8"/>
  <c r="F1011" i="8"/>
  <c r="F861" i="8"/>
  <c r="F1009" i="8"/>
  <c r="F414" i="8"/>
  <c r="F401" i="8"/>
  <c r="F859" i="8"/>
  <c r="F1046" i="8"/>
  <c r="F917" i="8"/>
  <c r="F246" i="8"/>
  <c r="F171" i="8"/>
  <c r="F189" i="8"/>
  <c r="F531" i="8"/>
  <c r="F567" i="8"/>
  <c r="F113" i="8"/>
  <c r="F107" i="8"/>
  <c r="F287" i="8"/>
  <c r="F758" i="8"/>
  <c r="F294" i="8"/>
  <c r="F744" i="8"/>
  <c r="F731" i="8"/>
  <c r="F977" i="8"/>
  <c r="F801" i="8"/>
  <c r="F973" i="8"/>
  <c r="F326" i="8"/>
  <c r="F748" i="8"/>
  <c r="F799" i="8"/>
  <c r="F939" i="8"/>
  <c r="F828" i="8"/>
  <c r="F1044" i="8"/>
  <c r="F327" i="8"/>
  <c r="F87" i="8"/>
  <c r="F339" i="8"/>
  <c r="F779" i="8"/>
  <c r="F259" i="8"/>
  <c r="F136" i="8"/>
  <c r="F99" i="8"/>
  <c r="F587" i="8"/>
  <c r="F654" i="8"/>
  <c r="F548" i="8"/>
  <c r="F584" i="8"/>
  <c r="F759" i="8"/>
  <c r="F1041" i="8"/>
  <c r="F788" i="8"/>
  <c r="F1047" i="8"/>
  <c r="F597" i="8"/>
  <c r="F609" i="8"/>
  <c r="F831" i="8"/>
  <c r="F636" i="8"/>
  <c r="F881" i="8"/>
  <c r="F378" i="8"/>
  <c r="F317" i="8"/>
  <c r="F79" i="8"/>
  <c r="F388" i="8"/>
  <c r="F734" i="8"/>
  <c r="F223" i="8"/>
  <c r="F66" i="8"/>
  <c r="F324" i="8"/>
  <c r="F443" i="8"/>
  <c r="F322" i="8"/>
  <c r="F728" i="8"/>
  <c r="F762" i="8"/>
  <c r="F982" i="8"/>
  <c r="F832" i="8"/>
  <c r="F988" i="8"/>
  <c r="F404" i="8"/>
  <c r="F777" i="8"/>
  <c r="F838" i="8"/>
  <c r="F978" i="8"/>
  <c r="F849" i="8"/>
  <c r="F1028" i="8"/>
  <c r="F998" i="8"/>
  <c r="S88" i="8"/>
  <c r="S958" i="8"/>
  <c r="S658" i="8"/>
  <c r="F357" i="8"/>
  <c r="S598" i="8"/>
  <c r="S298" i="8"/>
  <c r="F387" i="8"/>
  <c r="F71" i="8"/>
  <c r="F328" i="8"/>
  <c r="F742" i="8"/>
  <c r="F231" i="8"/>
  <c r="F138" i="8"/>
  <c r="F128" i="8"/>
  <c r="F566" i="8"/>
  <c r="F623" i="8"/>
  <c r="F564" i="8"/>
  <c r="F553" i="8"/>
  <c r="F987" i="8"/>
  <c r="F1004" i="8"/>
  <c r="F804" i="8"/>
  <c r="F216" i="8"/>
  <c r="F568" i="8"/>
  <c r="F588" i="8"/>
  <c r="F794" i="8"/>
  <c r="F1029" i="8"/>
  <c r="F897" i="8"/>
  <c r="F247" i="8"/>
  <c r="F117" i="8"/>
  <c r="F141" i="8"/>
  <c r="F217" i="8"/>
  <c r="F682" i="8"/>
  <c r="F316" i="8"/>
  <c r="F222" i="8"/>
  <c r="F193" i="8"/>
  <c r="F459" i="8"/>
  <c r="F563" i="8"/>
  <c r="F504" i="8"/>
  <c r="F493" i="8"/>
  <c r="F878" i="8"/>
  <c r="F186" i="8"/>
  <c r="F952" i="8"/>
  <c r="F126" i="8"/>
  <c r="F508" i="8"/>
  <c r="F536" i="8"/>
  <c r="F958" i="8"/>
  <c r="F371" i="8"/>
  <c r="F837" i="8"/>
  <c r="F159" i="8"/>
  <c r="F236" i="8"/>
  <c r="F539" i="8"/>
  <c r="F522" i="8"/>
  <c r="F104" i="8"/>
  <c r="F134" i="8"/>
  <c r="F296" i="8"/>
  <c r="F767" i="8"/>
  <c r="F279" i="8"/>
  <c r="F697" i="8"/>
  <c r="F739" i="8"/>
  <c r="F938" i="8"/>
  <c r="F768" i="8"/>
  <c r="F989" i="8"/>
  <c r="F516" i="8"/>
  <c r="F701" i="8"/>
  <c r="F807" i="8"/>
  <c r="F969" i="8"/>
  <c r="F836" i="8"/>
  <c r="F997" i="8"/>
  <c r="F206" i="8"/>
  <c r="F228" i="8"/>
  <c r="F494" i="8"/>
  <c r="F538" i="8"/>
  <c r="F143" i="8"/>
  <c r="F137" i="8"/>
  <c r="F342" i="8"/>
  <c r="F458" i="8"/>
  <c r="F399" i="8"/>
  <c r="F441" i="8"/>
  <c r="F826" i="8"/>
  <c r="F1003" i="8"/>
  <c r="F853" i="8"/>
  <c r="F1001" i="8"/>
  <c r="F406" i="8"/>
  <c r="F437" i="8"/>
  <c r="F851" i="8"/>
  <c r="F1038" i="8"/>
  <c r="F909" i="8"/>
  <c r="F344" i="8"/>
  <c r="F576" i="8"/>
  <c r="S328" i="8"/>
  <c r="S898" i="8"/>
  <c r="S838" i="8"/>
  <c r="S538" i="8"/>
  <c r="F291" i="8"/>
  <c r="F341" i="8"/>
  <c r="F338" i="8"/>
  <c r="F763" i="8"/>
  <c r="F261" i="8"/>
  <c r="F162" i="8"/>
  <c r="F257" i="8"/>
  <c r="F746" i="8"/>
  <c r="F253" i="8"/>
  <c r="F668" i="8"/>
  <c r="F704" i="8"/>
  <c r="F918" i="8"/>
  <c r="F729" i="8"/>
  <c r="F908" i="8"/>
  <c r="F353" i="8"/>
  <c r="F717" i="8"/>
  <c r="F774" i="8"/>
  <c r="F951" i="8"/>
  <c r="F797" i="8"/>
  <c r="F968" i="8"/>
  <c r="F262" i="8"/>
  <c r="F329" i="8"/>
  <c r="F442" i="8"/>
  <c r="F431" i="8"/>
  <c r="F188" i="8"/>
  <c r="F84" i="8"/>
  <c r="F237" i="8"/>
  <c r="F639" i="8"/>
  <c r="F714" i="8"/>
  <c r="F608" i="8"/>
  <c r="F644" i="8"/>
  <c r="F866" i="8"/>
  <c r="F157" i="8"/>
  <c r="F848" i="8"/>
  <c r="F456" i="8"/>
  <c r="F657" i="8"/>
  <c r="F716" i="8"/>
  <c r="F891" i="8"/>
  <c r="F156" i="8"/>
  <c r="F941" i="8"/>
  <c r="F109" i="8"/>
  <c r="F129" i="8"/>
  <c r="F233" i="8"/>
  <c r="F643" i="8"/>
  <c r="F679" i="8"/>
  <c r="F254" i="8"/>
  <c r="F232" i="8"/>
  <c r="F467" i="8"/>
  <c r="F518" i="8"/>
  <c r="F457" i="8"/>
  <c r="F501" i="8"/>
  <c r="F886" i="8"/>
  <c r="F486" i="8"/>
  <c r="F913" i="8"/>
  <c r="F426" i="8"/>
  <c r="F461" i="8"/>
  <c r="F489" i="8"/>
  <c r="F911" i="8"/>
  <c r="F379" i="8"/>
  <c r="F792" i="8"/>
  <c r="F1006" i="8"/>
  <c r="F98" i="8"/>
  <c r="F178" i="8"/>
  <c r="F82" i="8"/>
  <c r="F651" i="8"/>
  <c r="F687" i="8"/>
  <c r="F266" i="8"/>
  <c r="F224" i="8"/>
  <c r="F438" i="8"/>
  <c r="F526" i="8"/>
  <c r="F473" i="8"/>
  <c r="F509" i="8"/>
  <c r="F894" i="8"/>
  <c r="F726" i="8"/>
  <c r="F921" i="8"/>
  <c r="F666" i="8"/>
  <c r="F469" i="8"/>
  <c r="F497" i="8"/>
  <c r="F919" i="8"/>
  <c r="F349" i="8"/>
  <c r="F808" i="8"/>
  <c r="F347" i="8"/>
  <c r="S208" i="8"/>
  <c r="F147" i="8"/>
  <c r="F158" i="8"/>
  <c r="F74" i="8"/>
  <c r="F659" i="8"/>
  <c r="F642" i="8"/>
  <c r="F281" i="8"/>
  <c r="F258" i="8"/>
  <c r="F446" i="8"/>
  <c r="F534" i="8"/>
  <c r="F428" i="8"/>
  <c r="F464" i="8"/>
  <c r="F847" i="8"/>
  <c r="F966" i="8"/>
  <c r="F929" i="8"/>
  <c r="F906" i="8"/>
  <c r="F477" i="8"/>
  <c r="F468" i="8"/>
  <c r="F927" i="8"/>
  <c r="F306" i="8"/>
  <c r="F1014" i="8"/>
  <c r="F356" i="8"/>
  <c r="F197" i="8"/>
  <c r="F103" i="8"/>
  <c r="F144" i="8"/>
  <c r="F599" i="8"/>
  <c r="F582" i="8"/>
  <c r="F417" i="8"/>
  <c r="F314" i="8"/>
  <c r="F384" i="8"/>
  <c r="F474" i="8"/>
  <c r="F343" i="8"/>
  <c r="F809" i="8"/>
  <c r="F787" i="8"/>
  <c r="F1019" i="8"/>
  <c r="F869" i="8"/>
  <c r="F1017" i="8"/>
  <c r="F402" i="8"/>
  <c r="F761" i="8"/>
  <c r="F867" i="8"/>
  <c r="F999" i="8"/>
  <c r="F888" i="8"/>
  <c r="F546" i="8"/>
  <c r="F288" i="8"/>
  <c r="F321" i="8"/>
  <c r="F408" i="8"/>
  <c r="F439" i="8"/>
  <c r="F298" i="8"/>
  <c r="F76" i="8"/>
  <c r="F68" i="8"/>
  <c r="F647" i="8"/>
  <c r="F667" i="8"/>
  <c r="F616" i="8"/>
  <c r="F652" i="8"/>
  <c r="F819" i="8"/>
  <c r="F1026" i="8"/>
  <c r="F856" i="8"/>
  <c r="F696" i="8"/>
  <c r="F612" i="8"/>
  <c r="F669" i="8"/>
  <c r="F899" i="8"/>
  <c r="F351" i="8"/>
  <c r="F949" i="8"/>
  <c r="F299" i="8"/>
  <c r="F389" i="8"/>
  <c r="F416" i="8"/>
  <c r="F447" i="8"/>
  <c r="F286" i="8"/>
  <c r="F67" i="8"/>
  <c r="F283" i="8"/>
  <c r="F738" i="8"/>
  <c r="F251" i="8"/>
  <c r="F713" i="8"/>
  <c r="F747" i="8"/>
  <c r="F947" i="8"/>
  <c r="F776" i="8"/>
  <c r="F953" i="8"/>
  <c r="F276" i="8"/>
  <c r="F709" i="8"/>
  <c r="F766" i="8"/>
  <c r="F943" i="8"/>
  <c r="F789" i="8"/>
  <c r="F1013" i="8"/>
  <c r="S718" i="8"/>
  <c r="S418" i="8"/>
  <c r="S358" i="8"/>
  <c r="S58" i="8"/>
  <c r="F69" i="8"/>
  <c r="F149" i="8"/>
  <c r="F263" i="8"/>
  <c r="F674" i="8"/>
  <c r="F671" i="8"/>
  <c r="F238" i="8"/>
  <c r="F78" i="8"/>
  <c r="F626" i="8"/>
  <c r="F638" i="8"/>
  <c r="F577" i="8"/>
  <c r="F621" i="8"/>
  <c r="F798" i="8"/>
  <c r="F996" i="8"/>
  <c r="F817" i="8"/>
  <c r="F1031" i="8"/>
  <c r="F581" i="8"/>
  <c r="F648" i="8"/>
  <c r="F862" i="8"/>
  <c r="F372" i="8"/>
  <c r="F912" i="8"/>
  <c r="F348" i="8"/>
  <c r="F337" i="8"/>
  <c r="F119" i="8"/>
  <c r="F319" i="8"/>
  <c r="F703" i="8"/>
  <c r="F239" i="8"/>
  <c r="F166" i="8"/>
  <c r="F177" i="8"/>
  <c r="F519" i="8"/>
  <c r="F578" i="8"/>
  <c r="F517" i="8"/>
  <c r="F561" i="8"/>
  <c r="F946" i="8"/>
  <c r="F354" i="8"/>
  <c r="F757" i="8"/>
  <c r="F352" i="8"/>
  <c r="F521" i="8"/>
  <c r="F596" i="8"/>
  <c r="F802" i="8"/>
  <c r="F1037" i="8"/>
  <c r="F852" i="8"/>
  <c r="F203" i="8"/>
  <c r="F142" i="8"/>
  <c r="F173" i="8"/>
  <c r="F554" i="8"/>
  <c r="F598" i="8"/>
  <c r="F89" i="8"/>
  <c r="F311" i="8"/>
  <c r="F309" i="8"/>
  <c r="F427" i="8"/>
  <c r="F307" i="8"/>
  <c r="F773" i="8"/>
  <c r="F803" i="8"/>
  <c r="F974" i="8"/>
  <c r="F824" i="8"/>
  <c r="F972" i="8"/>
  <c r="F407" i="8"/>
  <c r="F769" i="8"/>
  <c r="F822" i="8"/>
  <c r="F1007" i="8"/>
  <c r="F896" i="8"/>
  <c r="F786" i="8"/>
  <c r="F192" i="8"/>
  <c r="F131" i="8"/>
  <c r="F163" i="8"/>
  <c r="F562" i="8"/>
  <c r="F551" i="8"/>
  <c r="F81" i="8"/>
  <c r="F148" i="8"/>
  <c r="F558" i="8"/>
  <c r="F607" i="8"/>
  <c r="F556" i="8"/>
  <c r="F592" i="8"/>
  <c r="F971" i="8"/>
  <c r="F1049" i="8"/>
  <c r="F796" i="8"/>
  <c r="F1002" i="8"/>
  <c r="F552" i="8"/>
  <c r="F617" i="8"/>
  <c r="F839" i="8"/>
  <c r="F876" i="8"/>
  <c r="F889" i="8"/>
  <c r="S1048" i="8"/>
  <c r="S748" i="8"/>
  <c r="F369" i="8"/>
  <c r="S688" i="8"/>
  <c r="S388" i="8"/>
  <c r="F179" i="8"/>
  <c r="F208" i="8"/>
  <c r="F523" i="8"/>
  <c r="F559" i="8"/>
  <c r="F73" i="8"/>
  <c r="F83" i="8"/>
  <c r="F313" i="8"/>
  <c r="F398" i="8"/>
  <c r="F282" i="8"/>
  <c r="F736" i="8"/>
  <c r="F778" i="8"/>
  <c r="F1016" i="8"/>
  <c r="F793" i="8"/>
  <c r="F1012" i="8"/>
  <c r="F386" i="8"/>
  <c r="F732" i="8"/>
  <c r="F791" i="8"/>
  <c r="F986" i="8"/>
  <c r="F857" i="8"/>
  <c r="F1036" i="8"/>
  <c r="F187" i="8"/>
  <c r="F264" i="8"/>
  <c r="F463" i="8"/>
  <c r="F499" i="8"/>
  <c r="F172" i="8"/>
  <c r="F174" i="8"/>
  <c r="F267" i="8"/>
  <c r="F699" i="8"/>
  <c r="F219" i="8"/>
  <c r="F676" i="8"/>
  <c r="F712" i="8"/>
  <c r="F926" i="8"/>
  <c r="F737" i="8"/>
  <c r="F916" i="8"/>
  <c r="F366" i="8"/>
  <c r="F672" i="8"/>
  <c r="F727" i="8"/>
  <c r="F959" i="8"/>
  <c r="F764" i="8"/>
  <c r="F976" i="8"/>
  <c r="F409" i="8"/>
  <c r="F111" i="8"/>
  <c r="F292" i="8"/>
  <c r="F711" i="8"/>
  <c r="F702" i="8"/>
  <c r="F202" i="8"/>
  <c r="F169" i="8"/>
  <c r="F527" i="8"/>
  <c r="F586" i="8"/>
  <c r="F533" i="8"/>
  <c r="F569" i="8"/>
  <c r="F954" i="8"/>
  <c r="F367" i="8"/>
  <c r="F967" i="8"/>
  <c r="F373" i="8"/>
  <c r="F529" i="8"/>
  <c r="F549" i="8"/>
  <c r="F1018" i="8"/>
  <c r="F1008" i="8"/>
  <c r="F868" i="8"/>
  <c r="F816" i="8"/>
  <c r="F77" i="8"/>
  <c r="F101" i="8"/>
  <c r="F248" i="8"/>
  <c r="F719" i="8"/>
  <c r="F718" i="8"/>
  <c r="F191" i="8"/>
  <c r="F198" i="8"/>
  <c r="F618" i="8"/>
  <c r="F683" i="8"/>
  <c r="F624" i="8"/>
  <c r="F613" i="8"/>
  <c r="F827" i="8"/>
  <c r="F756" i="8"/>
  <c r="F864" i="8"/>
  <c r="F936" i="8"/>
  <c r="F628" i="8"/>
  <c r="F677" i="8"/>
  <c r="F854" i="8"/>
  <c r="F359" i="8"/>
  <c r="F957" i="8"/>
  <c r="S238" i="8"/>
  <c r="S988" i="8"/>
  <c r="F336" i="8"/>
  <c r="S928" i="8"/>
  <c r="S628" i="8"/>
  <c r="F168" i="8"/>
  <c r="F112" i="8"/>
  <c r="F132" i="8"/>
  <c r="F591" i="8"/>
  <c r="F627" i="8"/>
  <c r="F383" i="8"/>
  <c r="F204" i="8"/>
  <c r="F506" i="8"/>
  <c r="F547" i="8"/>
  <c r="F496" i="8"/>
  <c r="F532" i="8"/>
  <c r="F923" i="8"/>
  <c r="F277" i="8"/>
  <c r="F944" i="8"/>
  <c r="F97" i="8"/>
  <c r="F492" i="8"/>
  <c r="F528" i="8"/>
  <c r="F942" i="8"/>
  <c r="F358" i="8"/>
  <c r="F829" i="8"/>
  <c r="F1043" i="8"/>
  <c r="F139" i="8"/>
  <c r="F194" i="8"/>
  <c r="F102" i="8"/>
  <c r="F614" i="8"/>
  <c r="F658" i="8"/>
  <c r="F312" i="8"/>
  <c r="F268" i="8"/>
  <c r="F403" i="8"/>
  <c r="F487" i="8"/>
  <c r="F436" i="8"/>
  <c r="F472" i="8"/>
  <c r="F863" i="8"/>
  <c r="F1034" i="8"/>
  <c r="F884" i="8"/>
  <c r="F1032" i="8"/>
  <c r="F432" i="8"/>
  <c r="F476" i="8"/>
  <c r="F882" i="8"/>
  <c r="F606" i="8"/>
  <c r="F948" i="8"/>
  <c r="F234" i="8"/>
  <c r="F249" i="8"/>
  <c r="F471" i="8"/>
  <c r="F507" i="8"/>
  <c r="F161" i="8"/>
  <c r="F164" i="8"/>
  <c r="F256" i="8"/>
  <c r="F707" i="8"/>
  <c r="F227" i="8"/>
  <c r="F684" i="8"/>
  <c r="F673" i="8"/>
  <c r="F879" i="8"/>
  <c r="F368" i="8"/>
  <c r="F924" i="8"/>
  <c r="F374" i="8"/>
  <c r="F688" i="8"/>
  <c r="F743" i="8"/>
  <c r="F914" i="8"/>
  <c r="F772" i="8"/>
  <c r="F984" i="8"/>
  <c r="F226" i="8"/>
  <c r="F278" i="8"/>
  <c r="F479" i="8"/>
  <c r="F462" i="8"/>
  <c r="F207" i="8"/>
  <c r="F209" i="8"/>
  <c r="F221" i="8"/>
  <c r="F678" i="8"/>
  <c r="F749" i="8"/>
  <c r="F637" i="8"/>
  <c r="F681" i="8"/>
  <c r="F887" i="8"/>
  <c r="F376" i="8"/>
  <c r="F877" i="8"/>
  <c r="F382" i="8"/>
  <c r="F641" i="8"/>
  <c r="F698" i="8"/>
  <c r="F922" i="8"/>
  <c r="F733" i="8"/>
  <c r="F937" i="8"/>
  <c r="S478" i="8"/>
  <c r="S178" i="8"/>
  <c r="S118" i="8"/>
  <c r="S868" i="8"/>
  <c r="S568" i="8"/>
  <c r="R268" i="8"/>
  <c r="S778" i="8"/>
  <c r="F28" i="8"/>
  <c r="O538" i="8"/>
  <c r="I11" i="8"/>
  <c r="R478" i="8"/>
  <c r="O328" i="8"/>
  <c r="F42" i="8"/>
  <c r="R328" i="8"/>
  <c r="O118" i="8"/>
  <c r="F48" i="8"/>
  <c r="I18" i="8"/>
  <c r="F23" i="8"/>
  <c r="F36" i="8"/>
  <c r="R358" i="8"/>
  <c r="O508" i="8"/>
  <c r="F47" i="8"/>
  <c r="R838" i="8"/>
  <c r="O808" i="8"/>
  <c r="F24" i="8"/>
  <c r="I12" i="8"/>
  <c r="F19" i="8"/>
  <c r="F38" i="8"/>
  <c r="R568" i="8"/>
  <c r="O418" i="8"/>
  <c r="F52" i="8"/>
  <c r="R898" i="8"/>
  <c r="O868" i="8"/>
  <c r="J11" i="8"/>
  <c r="I24" i="8"/>
  <c r="I22" i="8"/>
  <c r="R868" i="8"/>
  <c r="O718" i="8"/>
  <c r="J23" i="8"/>
  <c r="R718" i="8"/>
  <c r="O688" i="8"/>
  <c r="F14" i="8"/>
  <c r="F18" i="8"/>
  <c r="J28" i="8"/>
  <c r="R688" i="8"/>
  <c r="O148" i="8"/>
  <c r="O358" i="8"/>
  <c r="F49" i="8"/>
  <c r="I28" i="8"/>
  <c r="I14" i="8"/>
  <c r="O88" i="8"/>
  <c r="S148" i="8"/>
  <c r="F41" i="8"/>
  <c r="O58" i="8"/>
  <c r="O208" i="8"/>
  <c r="O1048" i="8"/>
  <c r="J16" i="8"/>
  <c r="F16" i="8"/>
  <c r="J29" i="8"/>
  <c r="R388" i="8"/>
  <c r="O178" i="8"/>
  <c r="F46" i="8"/>
  <c r="R658" i="8"/>
  <c r="O628" i="8"/>
  <c r="J19" i="8"/>
  <c r="F11" i="8"/>
  <c r="F39" i="8"/>
  <c r="O298" i="8"/>
  <c r="F57" i="8"/>
  <c r="R298" i="8"/>
  <c r="O478" i="8"/>
  <c r="F44" i="8"/>
  <c r="J12" i="8"/>
  <c r="J18" i="8"/>
  <c r="R238" i="8"/>
  <c r="O1018" i="8"/>
  <c r="R538" i="8"/>
  <c r="R928" i="8"/>
  <c r="O778" i="8"/>
  <c r="I21" i="8"/>
  <c r="R778" i="8"/>
  <c r="O748" i="8"/>
  <c r="F13" i="8"/>
  <c r="F17" i="8"/>
  <c r="J24" i="8"/>
  <c r="I13" i="8"/>
  <c r="R988" i="8"/>
  <c r="O838" i="8"/>
  <c r="R508" i="8"/>
  <c r="O388" i="8"/>
  <c r="F53" i="8"/>
  <c r="I29" i="8"/>
  <c r="F29" i="8"/>
  <c r="F12" i="8"/>
  <c r="R208" i="8"/>
  <c r="R1048" i="8"/>
  <c r="O898" i="8"/>
  <c r="R418" i="8"/>
  <c r="S268" i="8"/>
  <c r="F58" i="8"/>
  <c r="F21" i="8"/>
  <c r="F27" i="8"/>
  <c r="O268" i="8"/>
  <c r="O448" i="8"/>
  <c r="F51" i="8"/>
  <c r="R448" i="8"/>
  <c r="O238" i="8"/>
  <c r="F43" i="8"/>
  <c r="I23" i="8"/>
  <c r="J14" i="8"/>
  <c r="J17" i="8"/>
  <c r="R88" i="8"/>
  <c r="R1018" i="8"/>
  <c r="O988" i="8"/>
  <c r="J13" i="8"/>
  <c r="I17" i="8"/>
  <c r="I16" i="8"/>
  <c r="R748" i="8"/>
  <c r="O598" i="8"/>
  <c r="I27" i="8"/>
  <c r="R598" i="8"/>
  <c r="O568" i="8"/>
  <c r="F54" i="8"/>
  <c r="I19" i="8"/>
  <c r="F37" i="8"/>
  <c r="R28" i="8"/>
  <c r="R808" i="8"/>
  <c r="O658" i="8"/>
  <c r="R178" i="8"/>
  <c r="R58" i="8"/>
  <c r="F59" i="8"/>
  <c r="F22" i="8"/>
  <c r="J27" i="8"/>
  <c r="R628" i="8"/>
  <c r="O958" i="8"/>
  <c r="S28" i="8"/>
  <c r="R958" i="8"/>
  <c r="O928" i="8"/>
  <c r="J22" i="8"/>
  <c r="J21" i="8"/>
  <c r="I321" i="8"/>
  <c r="J321" i="8"/>
  <c r="S656" i="8"/>
  <c r="I497" i="8"/>
  <c r="J857" i="8"/>
  <c r="O1046" i="8"/>
  <c r="I227" i="8"/>
  <c r="I887" i="8"/>
  <c r="J1037" i="8"/>
  <c r="S506" i="8"/>
  <c r="S1046" i="8"/>
  <c r="S866" i="8"/>
  <c r="J947" i="8"/>
  <c r="J1048" i="8"/>
  <c r="J137" i="8"/>
  <c r="I647" i="8"/>
  <c r="J617" i="8"/>
  <c r="O536" i="8"/>
  <c r="R206" i="8"/>
  <c r="S806" i="8"/>
  <c r="J77" i="8"/>
  <c r="S326" i="8"/>
  <c r="R326" i="8"/>
  <c r="R116" i="8"/>
  <c r="R716" i="8"/>
  <c r="I347" i="8"/>
  <c r="I437" i="8"/>
  <c r="I737" i="8"/>
  <c r="I557" i="8"/>
  <c r="J587" i="8"/>
  <c r="I677" i="8"/>
  <c r="O326" i="8"/>
  <c r="R746" i="8"/>
  <c r="R866" i="8"/>
  <c r="J677" i="8"/>
  <c r="I1048" i="8"/>
  <c r="I47" i="8"/>
  <c r="J47" i="8"/>
  <c r="R656" i="8"/>
  <c r="O836" i="8"/>
  <c r="O476" i="8"/>
  <c r="S26" i="8"/>
  <c r="O566" i="8"/>
  <c r="S416" i="8"/>
  <c r="R836" i="8"/>
  <c r="J1038" i="8"/>
  <c r="R626" i="8"/>
  <c r="I377" i="8"/>
  <c r="J197" i="8"/>
  <c r="J227" i="8"/>
  <c r="J467" i="8"/>
  <c r="J737" i="8"/>
  <c r="I1037" i="8"/>
  <c r="O926" i="8"/>
  <c r="J827" i="8"/>
  <c r="I1042" i="8"/>
  <c r="J917" i="8"/>
  <c r="R596" i="8"/>
  <c r="R176" i="8"/>
  <c r="S116" i="8"/>
  <c r="I407" i="8"/>
  <c r="S356" i="8"/>
  <c r="O506" i="8"/>
  <c r="J257" i="8"/>
  <c r="O596" i="8"/>
  <c r="I767" i="8"/>
  <c r="O806" i="8"/>
  <c r="O206" i="8"/>
  <c r="O446" i="8"/>
  <c r="J1007" i="8"/>
  <c r="I467" i="8"/>
  <c r="R146" i="8"/>
  <c r="I617" i="8"/>
  <c r="I707" i="8"/>
  <c r="R926" i="8"/>
  <c r="S686" i="8"/>
  <c r="J557" i="8"/>
  <c r="O176" i="8"/>
  <c r="I107" i="8"/>
  <c r="R356" i="8"/>
  <c r="J407" i="8"/>
  <c r="O296" i="8"/>
  <c r="J377" i="8"/>
  <c r="R266" i="8"/>
  <c r="I137" i="8"/>
  <c r="O656" i="8"/>
  <c r="O746" i="8"/>
  <c r="O26" i="8"/>
  <c r="S716" i="8"/>
  <c r="I587" i="8"/>
  <c r="J887" i="8"/>
  <c r="O896" i="8"/>
  <c r="I827" i="8"/>
  <c r="S536" i="8"/>
  <c r="O626" i="8"/>
  <c r="R896" i="8"/>
  <c r="R686" i="8"/>
  <c r="O776" i="8"/>
  <c r="O386" i="8"/>
  <c r="S746" i="8"/>
  <c r="R536" i="8"/>
  <c r="S446" i="8"/>
  <c r="R566" i="8"/>
  <c r="I797" i="8"/>
  <c r="J1042" i="8"/>
  <c r="R806" i="8"/>
  <c r="J527" i="8"/>
  <c r="S566" i="8"/>
  <c r="J437" i="8"/>
  <c r="O56" i="8"/>
  <c r="R296" i="8"/>
  <c r="R86" i="8"/>
  <c r="S176" i="8"/>
  <c r="S926" i="8"/>
  <c r="S266" i="8"/>
  <c r="S986" i="8"/>
  <c r="R446" i="8"/>
  <c r="J107" i="8"/>
  <c r="I167" i="8"/>
  <c r="J317" i="8"/>
  <c r="S236" i="8"/>
  <c r="R506" i="8"/>
  <c r="S56" i="8"/>
  <c r="J707" i="8"/>
  <c r="S836" i="8"/>
  <c r="O956" i="8"/>
  <c r="S386" i="8"/>
  <c r="O686" i="8"/>
  <c r="S296" i="8"/>
  <c r="R956" i="8"/>
  <c r="J797" i="8"/>
  <c r="R776" i="8"/>
  <c r="I857" i="8"/>
  <c r="I1038" i="8"/>
  <c r="R56" i="8"/>
  <c r="S476" i="8"/>
  <c r="J647" i="8"/>
  <c r="I197" i="8"/>
  <c r="J767" i="8"/>
  <c r="I317" i="8"/>
  <c r="S86" i="8"/>
  <c r="J497" i="8"/>
  <c r="S596" i="8"/>
  <c r="I977" i="8"/>
  <c r="S146" i="8"/>
  <c r="I917" i="8"/>
  <c r="R986" i="8"/>
  <c r="O866" i="8"/>
  <c r="S776" i="8"/>
  <c r="S896" i="8"/>
  <c r="I1007" i="8"/>
  <c r="O236" i="8"/>
  <c r="O116" i="8"/>
  <c r="R416" i="8"/>
  <c r="J167" i="8"/>
  <c r="I257" i="8"/>
  <c r="S1016" i="8"/>
  <c r="S206" i="8"/>
  <c r="S626" i="8"/>
  <c r="R236" i="8"/>
  <c r="R1016" i="8"/>
  <c r="I287" i="8"/>
  <c r="O266" i="8"/>
  <c r="O716" i="8"/>
  <c r="J977" i="8"/>
  <c r="O146" i="8"/>
  <c r="I77" i="8"/>
  <c r="O416" i="8"/>
  <c r="O986" i="8"/>
  <c r="R1046" i="8"/>
  <c r="S18" i="8"/>
  <c r="R583" i="8"/>
  <c r="J690" i="8"/>
  <c r="O143" i="8"/>
  <c r="J381" i="8"/>
  <c r="O373" i="8"/>
  <c r="S893" i="8"/>
  <c r="R1033" i="8"/>
  <c r="J131" i="8"/>
  <c r="J625" i="8"/>
  <c r="I295" i="8"/>
  <c r="R938" i="8"/>
  <c r="R696" i="8"/>
  <c r="O798" i="8"/>
  <c r="I90" i="8"/>
  <c r="R1026" i="8"/>
  <c r="I251" i="8"/>
  <c r="R996" i="8"/>
  <c r="O893" i="8"/>
  <c r="O428" i="8"/>
  <c r="J441" i="8"/>
  <c r="R158" i="8"/>
  <c r="I985" i="8"/>
  <c r="I37" i="8"/>
  <c r="J397" i="8"/>
  <c r="I667" i="8"/>
  <c r="S562" i="8"/>
  <c r="I172" i="8"/>
  <c r="J703" i="8"/>
  <c r="S888" i="8"/>
  <c r="O982" i="8"/>
  <c r="R982" i="8"/>
  <c r="O142" i="8"/>
  <c r="R532" i="8"/>
  <c r="I527" i="8"/>
  <c r="O876" i="8"/>
  <c r="R968" i="8"/>
  <c r="R22" i="8"/>
  <c r="J145" i="8"/>
  <c r="O608" i="8"/>
  <c r="O528" i="8"/>
  <c r="R666" i="8"/>
  <c r="S456" i="8"/>
  <c r="I311" i="8"/>
  <c r="R398" i="8"/>
  <c r="S38" i="8"/>
  <c r="S673" i="8"/>
  <c r="S1008" i="8"/>
  <c r="S78" i="8"/>
  <c r="S738" i="8"/>
  <c r="S703" i="8"/>
  <c r="R228" i="8"/>
  <c r="S758" i="8"/>
  <c r="J41" i="8"/>
  <c r="I1020" i="8"/>
  <c r="O943" i="8"/>
  <c r="O636" i="8"/>
  <c r="O463" i="8"/>
  <c r="O413" i="8"/>
  <c r="J406" i="8"/>
  <c r="J787" i="8"/>
  <c r="J526" i="8"/>
  <c r="I82" i="8"/>
  <c r="J138" i="8"/>
  <c r="J418" i="8"/>
  <c r="J819" i="8"/>
  <c r="I441" i="8"/>
  <c r="J277" i="8"/>
  <c r="R322" i="8"/>
  <c r="I787" i="8"/>
  <c r="R112" i="8"/>
  <c r="J202" i="8"/>
  <c r="J639" i="8"/>
  <c r="I948" i="8"/>
  <c r="J918" i="8"/>
  <c r="I808" i="8"/>
  <c r="J786" i="8"/>
  <c r="J551" i="8"/>
  <c r="O1032" i="8"/>
  <c r="J216" i="8"/>
  <c r="J413" i="8"/>
  <c r="I846" i="8"/>
  <c r="R102" i="8"/>
  <c r="I264" i="8"/>
  <c r="J803" i="8"/>
  <c r="J53" i="8"/>
  <c r="O792" i="8"/>
  <c r="I173" i="8"/>
  <c r="I1049" i="8"/>
  <c r="O941" i="8"/>
  <c r="R1017" i="8"/>
  <c r="J476" i="8"/>
  <c r="R127" i="8"/>
  <c r="S707" i="8"/>
  <c r="S137" i="8"/>
  <c r="S797" i="8"/>
  <c r="O671" i="8"/>
  <c r="J650" i="8"/>
  <c r="J672" i="8"/>
  <c r="I119" i="8"/>
  <c r="O641" i="8"/>
  <c r="I8" i="8"/>
  <c r="S351" i="8"/>
  <c r="R347" i="8"/>
  <c r="J734" i="8"/>
  <c r="I687" i="8"/>
  <c r="I314" i="8"/>
  <c r="J192" i="8"/>
  <c r="R611" i="8"/>
  <c r="I919" i="8"/>
  <c r="S127" i="8"/>
  <c r="I890" i="8"/>
  <c r="I312" i="8"/>
  <c r="I128" i="8"/>
  <c r="R81" i="8"/>
  <c r="J312" i="8"/>
  <c r="R701" i="8"/>
  <c r="I84" i="8"/>
  <c r="I860" i="8"/>
  <c r="O586" i="8"/>
  <c r="J57" i="8"/>
  <c r="J537" i="8"/>
  <c r="J507" i="8"/>
  <c r="S256" i="8"/>
  <c r="O1016" i="8"/>
  <c r="I883" i="8"/>
  <c r="I703" i="8"/>
  <c r="J823" i="8"/>
  <c r="J538" i="8"/>
  <c r="I621" i="8"/>
  <c r="S642" i="8"/>
  <c r="I893" i="8"/>
  <c r="I773" i="8"/>
  <c r="I1011" i="8"/>
  <c r="S143" i="8"/>
  <c r="J191" i="8"/>
  <c r="S126" i="8"/>
  <c r="S216" i="8"/>
  <c r="S223" i="8"/>
  <c r="R553" i="8"/>
  <c r="O378" i="8"/>
  <c r="R408" i="8"/>
  <c r="S553" i="8"/>
  <c r="R96" i="8"/>
  <c r="O338" i="8"/>
  <c r="O218" i="8"/>
  <c r="O948" i="8"/>
  <c r="S493" i="8"/>
  <c r="O138" i="8"/>
  <c r="S308" i="8"/>
  <c r="S48" i="8"/>
  <c r="O518" i="8"/>
  <c r="R318" i="8"/>
  <c r="S323" i="8"/>
  <c r="R1012" i="8"/>
  <c r="J217" i="8"/>
  <c r="I967" i="8"/>
  <c r="I586" i="8"/>
  <c r="J223" i="8"/>
  <c r="I159" i="8"/>
  <c r="J328" i="8"/>
  <c r="I369" i="8"/>
  <c r="J598" i="8"/>
  <c r="I487" i="8"/>
  <c r="J547" i="8"/>
  <c r="O652" i="8"/>
  <c r="J967" i="8"/>
  <c r="I466" i="8"/>
  <c r="J347" i="8"/>
  <c r="R13" i="8"/>
  <c r="R828" i="8"/>
  <c r="S653" i="8"/>
  <c r="O643" i="8"/>
  <c r="R636" i="8"/>
  <c r="S396" i="8"/>
  <c r="S953" i="8"/>
  <c r="R786" i="8"/>
  <c r="J300" i="8"/>
  <c r="R683" i="8"/>
  <c r="J101" i="8"/>
  <c r="S978" i="8"/>
  <c r="S968" i="8"/>
  <c r="O313" i="8"/>
  <c r="R288" i="8"/>
  <c r="J265" i="8"/>
  <c r="S878" i="8"/>
  <c r="O488" i="8"/>
  <c r="J85" i="8"/>
  <c r="J630" i="8"/>
  <c r="I175" i="8"/>
  <c r="I145" i="8"/>
  <c r="O433" i="8"/>
  <c r="S832" i="8"/>
  <c r="J367" i="8"/>
  <c r="I307" i="8"/>
  <c r="J766" i="8"/>
  <c r="I48" i="8"/>
  <c r="I997" i="8"/>
  <c r="I427" i="8"/>
  <c r="S862" i="8"/>
  <c r="S742" i="8"/>
  <c r="I676" i="8"/>
  <c r="J189" i="8"/>
  <c r="I202" i="8"/>
  <c r="I849" i="8"/>
  <c r="J508" i="8"/>
  <c r="J448" i="8"/>
  <c r="J463" i="8"/>
  <c r="I263" i="8"/>
  <c r="I66" i="8"/>
  <c r="J576" i="8"/>
  <c r="J998" i="8"/>
  <c r="O252" i="8"/>
  <c r="O402" i="8"/>
  <c r="S1032" i="8"/>
  <c r="I636" i="8"/>
  <c r="S461" i="8"/>
  <c r="R521" i="8"/>
  <c r="O257" i="8"/>
  <c r="I920" i="8"/>
  <c r="S897" i="8"/>
  <c r="J860" i="8"/>
  <c r="R1011" i="8"/>
  <c r="I716" i="8"/>
  <c r="J259" i="8"/>
  <c r="R771" i="8"/>
  <c r="S217" i="8"/>
  <c r="J386" i="8"/>
  <c r="S317" i="8"/>
  <c r="O1027" i="8"/>
  <c r="R307" i="8"/>
  <c r="O431" i="8"/>
  <c r="O736" i="8"/>
  <c r="J1034" i="8"/>
  <c r="R646" i="8"/>
  <c r="R707" i="8"/>
  <c r="O581" i="8"/>
  <c r="J432" i="8"/>
  <c r="J806" i="8"/>
  <c r="S967" i="8"/>
  <c r="S157" i="8"/>
  <c r="O1007" i="8"/>
  <c r="I86" i="8"/>
  <c r="O321" i="8"/>
  <c r="O397" i="8"/>
  <c r="I955" i="8"/>
  <c r="O883" i="8"/>
  <c r="R8" i="8"/>
  <c r="S713" i="8"/>
  <c r="S833" i="8"/>
  <c r="I341" i="8"/>
  <c r="R773" i="8"/>
  <c r="J960" i="8"/>
  <c r="J291" i="8"/>
  <c r="R456" i="8"/>
  <c r="O443" i="8"/>
  <c r="S516" i="8"/>
  <c r="I431" i="8"/>
  <c r="J445" i="8"/>
  <c r="J205" i="8"/>
  <c r="O996" i="8"/>
  <c r="J685" i="8"/>
  <c r="R253" i="8"/>
  <c r="R888" i="8"/>
  <c r="S803" i="8"/>
  <c r="I870" i="8"/>
  <c r="S233" i="8"/>
  <c r="R338" i="8"/>
  <c r="O278" i="8"/>
  <c r="I517" i="8"/>
  <c r="I166" i="8"/>
  <c r="I952" i="8"/>
  <c r="I819" i="8"/>
  <c r="J429" i="8"/>
  <c r="O248" i="8"/>
  <c r="J436" i="8"/>
  <c r="R202" i="8"/>
  <c r="J937" i="8"/>
  <c r="J127" i="8"/>
  <c r="J58" i="8"/>
  <c r="O473" i="8"/>
  <c r="R6" i="8"/>
  <c r="O763" i="8"/>
  <c r="J431" i="8"/>
  <c r="O558" i="8"/>
  <c r="O998" i="8"/>
  <c r="J570" i="8"/>
  <c r="I55" i="8"/>
  <c r="S923" i="8"/>
  <c r="R488" i="8"/>
  <c r="S1028" i="8"/>
  <c r="O1028" i="8"/>
  <c r="I355" i="8"/>
  <c r="O858" i="8"/>
  <c r="O103" i="8"/>
  <c r="O548" i="8"/>
  <c r="R223" i="8"/>
  <c r="S636" i="8"/>
  <c r="S263" i="8"/>
  <c r="J351" i="8"/>
  <c r="J727" i="8"/>
  <c r="J106" i="8"/>
  <c r="I187" i="8"/>
  <c r="S622" i="8"/>
  <c r="I118" i="8"/>
  <c r="J888" i="8"/>
  <c r="J922" i="8"/>
  <c r="I418" i="8"/>
  <c r="I403" i="8"/>
  <c r="I646" i="8"/>
  <c r="J1027" i="8"/>
  <c r="O412" i="8"/>
  <c r="J669" i="8"/>
  <c r="J778" i="8"/>
  <c r="J978" i="8"/>
  <c r="I838" i="8"/>
  <c r="J718" i="8"/>
  <c r="J1031" i="8"/>
  <c r="I761" i="8"/>
  <c r="J923" i="8"/>
  <c r="J741" i="8"/>
  <c r="J980" i="8"/>
  <c r="J523" i="8"/>
  <c r="I498" i="8"/>
  <c r="I671" i="8"/>
  <c r="R492" i="8"/>
  <c r="I801" i="8"/>
  <c r="J623" i="8"/>
  <c r="O72" i="8"/>
  <c r="J684" i="8"/>
  <c r="J626" i="8"/>
  <c r="I596" i="8"/>
  <c r="J680" i="8"/>
  <c r="R191" i="8"/>
  <c r="I248" i="8"/>
  <c r="S131" i="8"/>
  <c r="I1032" i="8"/>
  <c r="S737" i="8"/>
  <c r="I389" i="8"/>
  <c r="J56" i="8"/>
  <c r="J788" i="8"/>
  <c r="J458" i="8"/>
  <c r="S586" i="8"/>
  <c r="I297" i="8"/>
  <c r="R676" i="8"/>
  <c r="I740" i="8"/>
  <c r="I822" i="8"/>
  <c r="J488" i="8"/>
  <c r="J864" i="8"/>
  <c r="I1010" i="8"/>
  <c r="J599" i="8"/>
  <c r="J248" i="8"/>
  <c r="I72" i="8"/>
  <c r="J398" i="8"/>
  <c r="R651" i="8"/>
  <c r="J686" i="8"/>
  <c r="R1037" i="8"/>
  <c r="I320" i="8"/>
  <c r="S527" i="8"/>
  <c r="I702" i="8"/>
  <c r="I926" i="8"/>
  <c r="R976" i="8"/>
  <c r="J104" i="8"/>
  <c r="J614" i="8"/>
  <c r="O1036" i="8"/>
  <c r="I974" i="8"/>
  <c r="I232" i="8"/>
  <c r="J622" i="8"/>
  <c r="I978" i="8"/>
  <c r="J652" i="8"/>
  <c r="J313" i="8"/>
  <c r="J951" i="8"/>
  <c r="S432" i="8"/>
  <c r="I186" i="8"/>
  <c r="R822" i="8"/>
  <c r="R966" i="8"/>
  <c r="O853" i="8"/>
  <c r="O13" i="8"/>
  <c r="I291" i="8"/>
  <c r="R396" i="8"/>
  <c r="R623" i="8"/>
  <c r="I221" i="8"/>
  <c r="J475" i="8"/>
  <c r="J1020" i="8"/>
  <c r="I351" i="8"/>
  <c r="J385" i="8"/>
  <c r="J355" i="8"/>
  <c r="R923" i="8"/>
  <c r="R503" i="8"/>
  <c r="R233" i="8"/>
  <c r="J985" i="8"/>
  <c r="J655" i="8"/>
  <c r="O583" i="8"/>
  <c r="O713" i="8"/>
  <c r="O546" i="8"/>
  <c r="I150" i="8"/>
  <c r="I256" i="8"/>
  <c r="I286" i="8"/>
  <c r="J286" i="8"/>
  <c r="J742" i="8"/>
  <c r="R1028" i="8"/>
  <c r="I757" i="8"/>
  <c r="S142" i="8"/>
  <c r="O82" i="8"/>
  <c r="J826" i="8"/>
  <c r="R248" i="8"/>
  <c r="S53" i="8"/>
  <c r="J491" i="8"/>
  <c r="I865" i="8"/>
  <c r="S518" i="8"/>
  <c r="R1008" i="8"/>
  <c r="J281" i="8"/>
  <c r="O288" i="8"/>
  <c r="R998" i="8"/>
  <c r="R756" i="8"/>
  <c r="S613" i="8"/>
  <c r="I461" i="8"/>
  <c r="J90" i="8"/>
  <c r="S623" i="8"/>
  <c r="R548" i="8"/>
  <c r="O728" i="8"/>
  <c r="S203" i="8"/>
  <c r="S68" i="8"/>
  <c r="J171" i="8"/>
  <c r="R486" i="8"/>
  <c r="S186" i="8"/>
  <c r="J311" i="8"/>
  <c r="R458" i="8"/>
  <c r="J736" i="8"/>
  <c r="I766" i="8"/>
  <c r="R292" i="8"/>
  <c r="I193" i="8"/>
  <c r="I129" i="8"/>
  <c r="J763" i="8"/>
  <c r="J433" i="8"/>
  <c r="J226" i="8"/>
  <c r="R922" i="8"/>
  <c r="S82" i="8"/>
  <c r="I706" i="8"/>
  <c r="J97" i="8"/>
  <c r="J43" i="8"/>
  <c r="I73" i="8"/>
  <c r="J832" i="8"/>
  <c r="I688" i="8"/>
  <c r="I988" i="8"/>
  <c r="I408" i="8"/>
  <c r="J969" i="8"/>
  <c r="J353" i="8"/>
  <c r="S912" i="8"/>
  <c r="O342" i="8"/>
  <c r="J881" i="8"/>
  <c r="S612" i="8"/>
  <c r="I83" i="8"/>
  <c r="S337" i="8"/>
  <c r="I358" i="8"/>
  <c r="I528" i="8"/>
  <c r="J438" i="8"/>
  <c r="O87" i="8"/>
  <c r="R852" i="8"/>
  <c r="I951" i="8"/>
  <c r="R612" i="8"/>
  <c r="J893" i="8"/>
  <c r="I149" i="8"/>
  <c r="I560" i="8"/>
  <c r="S17" i="8"/>
  <c r="O551" i="8"/>
  <c r="R501" i="8"/>
  <c r="J50" i="8"/>
  <c r="O227" i="8"/>
  <c r="I162" i="8"/>
  <c r="J908" i="8"/>
  <c r="R441" i="8"/>
  <c r="R827" i="8"/>
  <c r="I384" i="8"/>
  <c r="J102" i="8"/>
  <c r="O651" i="8"/>
  <c r="S847" i="8"/>
  <c r="O81" i="8"/>
  <c r="S1001" i="8"/>
  <c r="J469" i="8"/>
  <c r="O351" i="8"/>
  <c r="J207" i="8"/>
  <c r="J524" i="8"/>
  <c r="J747" i="8"/>
  <c r="R526" i="8"/>
  <c r="R667" i="8"/>
  <c r="R387" i="8"/>
  <c r="I169" i="8"/>
  <c r="S1037" i="8"/>
  <c r="I462" i="8"/>
  <c r="S647" i="8"/>
  <c r="R221" i="8"/>
  <c r="R877" i="8"/>
  <c r="I500" i="8"/>
  <c r="S621" i="8"/>
  <c r="O471" i="8"/>
  <c r="J852" i="8"/>
  <c r="J146" i="8"/>
  <c r="J278" i="8"/>
  <c r="O46" i="8"/>
  <c r="J494" i="8"/>
  <c r="S106" i="8"/>
  <c r="R316" i="8"/>
  <c r="I279" i="8"/>
  <c r="J238" i="8"/>
  <c r="J1008" i="8"/>
  <c r="J609" i="8"/>
  <c r="J1033" i="8"/>
  <c r="I748" i="8"/>
  <c r="J939" i="8"/>
  <c r="R1002" i="8"/>
  <c r="I563" i="8"/>
  <c r="R1032" i="8"/>
  <c r="R582" i="8"/>
  <c r="I473" i="8"/>
  <c r="S546" i="8"/>
  <c r="S173" i="8"/>
  <c r="S108" i="8"/>
  <c r="R533" i="8"/>
  <c r="S733" i="8"/>
  <c r="J51" i="8"/>
  <c r="O803" i="8"/>
  <c r="S36" i="8"/>
  <c r="I925" i="8"/>
  <c r="S798" i="8"/>
  <c r="I780" i="8"/>
  <c r="R558" i="8"/>
  <c r="R313" i="8"/>
  <c r="R128" i="8"/>
  <c r="R306" i="8"/>
  <c r="J955" i="8"/>
  <c r="R378" i="8"/>
  <c r="J505" i="8"/>
  <c r="R678" i="8"/>
  <c r="J450" i="8"/>
  <c r="R743" i="8"/>
  <c r="O833" i="8"/>
  <c r="S502" i="8"/>
  <c r="I736" i="8"/>
  <c r="R622" i="8"/>
  <c r="J427" i="8"/>
  <c r="I637" i="8"/>
  <c r="J159" i="8"/>
  <c r="J618" i="8"/>
  <c r="I909" i="8"/>
  <c r="O1003" i="8"/>
  <c r="J136" i="8"/>
  <c r="I97" i="8"/>
  <c r="R142" i="8"/>
  <c r="I171" i="8"/>
  <c r="S918" i="8"/>
  <c r="R708" i="8"/>
  <c r="R276" i="8"/>
  <c r="O353" i="8"/>
  <c r="I281" i="8"/>
  <c r="O438" i="8"/>
  <c r="O188" i="8"/>
  <c r="O588" i="8"/>
  <c r="J900" i="8"/>
  <c r="S583" i="8"/>
  <c r="J201" i="8"/>
  <c r="S588" i="8"/>
  <c r="O426" i="8"/>
  <c r="R36" i="8"/>
  <c r="O336" i="8"/>
  <c r="R156" i="8"/>
  <c r="R426" i="8"/>
  <c r="I161" i="8"/>
  <c r="I51" i="8"/>
  <c r="R442" i="8"/>
  <c r="J757" i="8"/>
  <c r="J307" i="8"/>
  <c r="O562" i="8"/>
  <c r="O356" i="8"/>
  <c r="J163" i="8"/>
  <c r="J249" i="8"/>
  <c r="J862" i="8"/>
  <c r="I858" i="8"/>
  <c r="R892" i="8"/>
  <c r="S412" i="8"/>
  <c r="I847" i="8"/>
  <c r="O352" i="8"/>
  <c r="J198" i="8"/>
  <c r="J73" i="8"/>
  <c r="I652" i="8"/>
  <c r="I468" i="8"/>
  <c r="I348" i="8"/>
  <c r="J459" i="8"/>
  <c r="I803" i="8"/>
  <c r="I696" i="8"/>
  <c r="O7" i="8"/>
  <c r="J66" i="8"/>
  <c r="I599" i="8"/>
  <c r="I969" i="8"/>
  <c r="I433" i="8"/>
  <c r="J971" i="8"/>
  <c r="J396" i="8"/>
  <c r="R942" i="8"/>
  <c r="J1026" i="8"/>
  <c r="I791" i="8"/>
  <c r="R282" i="8"/>
  <c r="I1028" i="8"/>
  <c r="J758" i="8"/>
  <c r="O461" i="8"/>
  <c r="O281" i="8"/>
  <c r="J968" i="8"/>
  <c r="R297" i="8"/>
  <c r="S727" i="8"/>
  <c r="R987" i="8"/>
  <c r="J522" i="8"/>
  <c r="I578" i="8"/>
  <c r="O97" i="8"/>
  <c r="S237" i="8"/>
  <c r="O787" i="8"/>
  <c r="R547" i="8"/>
  <c r="S441" i="8"/>
  <c r="O457" i="8"/>
  <c r="S226" i="8"/>
  <c r="S916" i="8"/>
  <c r="R171" i="8"/>
  <c r="I972" i="8"/>
  <c r="I416" i="8"/>
  <c r="O221" i="8"/>
  <c r="I470" i="8"/>
  <c r="O407" i="8"/>
  <c r="R867" i="8"/>
  <c r="I709" i="8"/>
  <c r="S551" i="8"/>
  <c r="I548" i="8"/>
  <c r="I998" i="8"/>
  <c r="R67" i="8"/>
  <c r="R327" i="8"/>
  <c r="J428" i="8"/>
  <c r="J158" i="8"/>
  <c r="I747" i="8"/>
  <c r="O676" i="8"/>
  <c r="S796" i="8"/>
  <c r="J44" i="8"/>
  <c r="R886" i="8"/>
  <c r="J148" i="8"/>
  <c r="J583" i="8"/>
  <c r="I678" i="8"/>
  <c r="J883" i="8"/>
  <c r="J958" i="8"/>
  <c r="R642" i="8"/>
  <c r="O522" i="8"/>
  <c r="S462" i="8"/>
  <c r="J713" i="8"/>
  <c r="I936" i="8"/>
  <c r="I265" i="8"/>
  <c r="R438" i="8"/>
  <c r="O83" i="8"/>
  <c r="S788" i="8"/>
  <c r="J411" i="8"/>
  <c r="R726" i="8"/>
  <c r="R943" i="8"/>
  <c r="S486" i="8"/>
  <c r="O283" i="8"/>
  <c r="R216" i="8"/>
  <c r="J780" i="8"/>
  <c r="I930" i="8"/>
  <c r="O613" i="8"/>
  <c r="J120" i="8"/>
  <c r="O816" i="8"/>
  <c r="O78" i="8"/>
  <c r="R368" i="8"/>
  <c r="R1043" i="8"/>
  <c r="O738" i="8"/>
  <c r="O193" i="8"/>
  <c r="O1013" i="8"/>
  <c r="R793" i="8"/>
  <c r="J510" i="8"/>
  <c r="O246" i="8"/>
  <c r="J247" i="8"/>
  <c r="R412" i="8"/>
  <c r="J586" i="8"/>
  <c r="I376" i="8"/>
  <c r="I738" i="8"/>
  <c r="I583" i="8"/>
  <c r="R468" i="8"/>
  <c r="I616" i="8"/>
  <c r="J7" i="8"/>
  <c r="J997" i="8"/>
  <c r="J178" i="8"/>
  <c r="O678" i="8"/>
  <c r="O786" i="8"/>
  <c r="R906" i="8"/>
  <c r="O938" i="8"/>
  <c r="O1038" i="8"/>
  <c r="R516" i="8"/>
  <c r="J71" i="8"/>
  <c r="J805" i="8"/>
  <c r="J521" i="8"/>
  <c r="O966" i="8"/>
  <c r="S948" i="8"/>
  <c r="S398" i="8"/>
  <c r="O743" i="8"/>
  <c r="I471" i="8"/>
  <c r="R563" i="8"/>
  <c r="J535" i="8"/>
  <c r="I131" i="8"/>
  <c r="R846" i="8"/>
  <c r="R1038" i="8"/>
  <c r="S368" i="8"/>
  <c r="S683" i="8"/>
  <c r="S966" i="8"/>
  <c r="S922" i="8"/>
  <c r="O262" i="8"/>
  <c r="S772" i="8"/>
  <c r="J1036" i="8"/>
  <c r="S956" i="8"/>
  <c r="I58" i="8"/>
  <c r="I922" i="8"/>
  <c r="I868" i="8"/>
  <c r="I598" i="8"/>
  <c r="I622" i="8"/>
  <c r="J376" i="8"/>
  <c r="I547" i="8"/>
  <c r="O1042" i="8"/>
  <c r="O52" i="8"/>
  <c r="J133" i="8"/>
  <c r="I163" i="8"/>
  <c r="I322" i="8"/>
  <c r="I343" i="8"/>
  <c r="I502" i="8"/>
  <c r="J1003" i="8"/>
  <c r="I726" i="8"/>
  <c r="I443" i="8"/>
  <c r="J306" i="8"/>
  <c r="J1043" i="8"/>
  <c r="I971" i="8"/>
  <c r="S12" i="8"/>
  <c r="S132" i="8"/>
  <c r="J1014" i="8"/>
  <c r="I429" i="8"/>
  <c r="I568" i="8"/>
  <c r="J373" i="8"/>
  <c r="I396" i="8"/>
  <c r="J36" i="8"/>
  <c r="J486" i="8"/>
  <c r="S72" i="8"/>
  <c r="J426" i="8"/>
  <c r="I53" i="8"/>
  <c r="R491" i="8"/>
  <c r="I326" i="8"/>
  <c r="I959" i="8"/>
  <c r="S517" i="8"/>
  <c r="R337" i="8"/>
  <c r="J132" i="8"/>
  <c r="O447" i="8"/>
  <c r="O977" i="8"/>
  <c r="R757" i="8"/>
  <c r="J1016" i="8"/>
  <c r="S267" i="8"/>
  <c r="J236" i="8"/>
  <c r="J654" i="8"/>
  <c r="O567" i="8"/>
  <c r="O287" i="8"/>
  <c r="J837" i="8"/>
  <c r="J584" i="8"/>
  <c r="O526" i="8"/>
  <c r="O256" i="8"/>
  <c r="S37" i="8"/>
  <c r="S257" i="8"/>
  <c r="R317" i="8"/>
  <c r="J368" i="8"/>
  <c r="J260" i="8"/>
  <c r="R557" i="8"/>
  <c r="I590" i="8"/>
  <c r="I679" i="8"/>
  <c r="S957" i="8"/>
  <c r="R881" i="8"/>
  <c r="S141" i="8"/>
  <c r="J619" i="8"/>
  <c r="J854" i="8"/>
  <c r="I554" i="8"/>
  <c r="I914" i="8"/>
  <c r="J927" i="8"/>
  <c r="J87" i="8"/>
  <c r="J549" i="8"/>
  <c r="J382" i="8"/>
  <c r="I947" i="8"/>
  <c r="J443" i="8"/>
  <c r="J1013" i="8"/>
  <c r="I831" i="8"/>
  <c r="O672" i="8"/>
  <c r="I503" i="8"/>
  <c r="I592" i="8"/>
  <c r="J592" i="8"/>
  <c r="J1018" i="8"/>
  <c r="R192" i="8"/>
  <c r="I908" i="8"/>
  <c r="R972" i="8"/>
  <c r="I203" i="8"/>
  <c r="R372" i="8"/>
  <c r="I681" i="8"/>
  <c r="I413" i="8"/>
  <c r="R27" i="8"/>
  <c r="O771" i="8"/>
  <c r="J1028" i="8"/>
  <c r="I968" i="8"/>
  <c r="O677" i="8"/>
  <c r="R197" i="8"/>
  <c r="J462" i="8"/>
  <c r="R821" i="8"/>
  <c r="O797" i="8"/>
  <c r="R287" i="8"/>
  <c r="J834" i="8"/>
  <c r="O611" i="8"/>
  <c r="I654" i="8"/>
  <c r="S47" i="8"/>
  <c r="S821" i="8"/>
  <c r="O291" i="8"/>
  <c r="I986" i="8"/>
  <c r="S736" i="8"/>
  <c r="I987" i="8"/>
  <c r="J319" i="8"/>
  <c r="I539" i="8"/>
  <c r="S881" i="8"/>
  <c r="S187" i="8"/>
  <c r="O267" i="8"/>
  <c r="J529" i="8"/>
  <c r="O251" i="8"/>
  <c r="R141" i="8"/>
  <c r="I649" i="8"/>
  <c r="S537" i="8"/>
  <c r="R921" i="8"/>
  <c r="I1044" i="8"/>
  <c r="J878" i="8"/>
  <c r="J714" i="8"/>
  <c r="S556" i="8"/>
  <c r="R16" i="8"/>
  <c r="I104" i="8"/>
  <c r="R286" i="8"/>
  <c r="J283" i="8"/>
  <c r="O1006" i="8"/>
  <c r="R597" i="8"/>
  <c r="I388" i="8"/>
  <c r="J696" i="8"/>
  <c r="I611" i="8"/>
  <c r="I1013" i="8"/>
  <c r="I293" i="8"/>
  <c r="J636" i="8"/>
  <c r="R497" i="8"/>
  <c r="I329" i="8"/>
  <c r="S161" i="8"/>
  <c r="I594" i="8"/>
  <c r="J89" i="8"/>
  <c r="I308" i="8"/>
  <c r="I179" i="8"/>
  <c r="I132" i="8"/>
  <c r="O717" i="8"/>
  <c r="S911" i="8"/>
  <c r="J612" i="8"/>
  <c r="J269" i="8"/>
  <c r="I776" i="8"/>
  <c r="R637" i="8"/>
  <c r="J890" i="8"/>
  <c r="S697" i="8"/>
  <c r="J54" i="8"/>
  <c r="I262" i="8"/>
  <c r="J597" i="8"/>
  <c r="I374" i="8"/>
  <c r="O1017" i="8"/>
  <c r="O881" i="8"/>
  <c r="J218" i="8"/>
  <c r="J1032" i="8"/>
  <c r="O1041" i="8"/>
  <c r="R587" i="8"/>
  <c r="J552" i="8"/>
  <c r="S651" i="8"/>
  <c r="I689" i="8"/>
  <c r="J209" i="8"/>
  <c r="S97" i="8"/>
  <c r="J350" i="8"/>
  <c r="R861" i="8"/>
  <c r="S431" i="8"/>
  <c r="I769" i="8"/>
  <c r="O937" i="8"/>
  <c r="O226" i="8"/>
  <c r="S376" i="8"/>
  <c r="I147" i="8"/>
  <c r="J1017" i="8"/>
  <c r="O346" i="8"/>
  <c r="I648" i="8"/>
  <c r="I519" i="8"/>
  <c r="I743" i="8"/>
  <c r="J546" i="8"/>
  <c r="J683" i="8"/>
  <c r="J591" i="8"/>
  <c r="S477" i="8"/>
  <c r="O11" i="8"/>
  <c r="I446" i="8"/>
  <c r="J899" i="8"/>
  <c r="R591" i="8"/>
  <c r="R741" i="8"/>
  <c r="R147" i="8"/>
  <c r="R581" i="8"/>
  <c r="R351" i="8"/>
  <c r="R341" i="8"/>
  <c r="J822" i="8"/>
  <c r="O807" i="8"/>
  <c r="O537" i="8"/>
  <c r="I954" i="8"/>
  <c r="J824" i="8"/>
  <c r="I837" i="8"/>
  <c r="O166" i="8"/>
  <c r="S646" i="8"/>
  <c r="J416" i="8"/>
  <c r="O37" i="8"/>
  <c r="I239" i="8"/>
  <c r="S407" i="8"/>
  <c r="O207" i="8"/>
  <c r="S231" i="8"/>
  <c r="R131" i="8"/>
  <c r="J379" i="8"/>
  <c r="S761" i="8"/>
  <c r="R857" i="8"/>
  <c r="R261" i="8"/>
  <c r="R856" i="8"/>
  <c r="J567" i="8"/>
  <c r="I177" i="8"/>
  <c r="J447" i="8"/>
  <c r="S136" i="8"/>
  <c r="I342" i="8"/>
  <c r="I733" i="8"/>
  <c r="I821" i="8"/>
  <c r="S552" i="8"/>
  <c r="S852" i="8"/>
  <c r="J831" i="8"/>
  <c r="S942" i="8"/>
  <c r="R927" i="8"/>
  <c r="J620" i="8"/>
  <c r="R537" i="8"/>
  <c r="S227" i="8"/>
  <c r="O247" i="8"/>
  <c r="O837" i="8"/>
  <c r="S1011" i="8"/>
  <c r="I192" i="8"/>
  <c r="S867" i="8"/>
  <c r="O337" i="8"/>
  <c r="I368" i="8"/>
  <c r="S927" i="8"/>
  <c r="J848" i="8"/>
  <c r="R427" i="8"/>
  <c r="I140" i="8"/>
  <c r="R507" i="8"/>
  <c r="J534" i="8"/>
  <c r="S976" i="8"/>
  <c r="J222" i="8"/>
  <c r="O357" i="8"/>
  <c r="S587" i="8"/>
  <c r="I290" i="8"/>
  <c r="S857" i="8"/>
  <c r="R621" i="8"/>
  <c r="J792" i="8"/>
  <c r="R37" i="8"/>
  <c r="R107" i="8"/>
  <c r="S197" i="8"/>
  <c r="O971" i="8"/>
  <c r="I799" i="8"/>
  <c r="O527" i="8"/>
  <c r="I839" i="8"/>
  <c r="J434" i="8"/>
  <c r="I644" i="8"/>
  <c r="S346" i="8"/>
  <c r="I674" i="8"/>
  <c r="R166" i="8"/>
  <c r="J298" i="8"/>
  <c r="I359" i="8"/>
  <c r="O521" i="8"/>
  <c r="S107" i="8"/>
  <c r="I777" i="8"/>
  <c r="S436" i="8"/>
  <c r="I584" i="8"/>
  <c r="R706" i="8"/>
  <c r="J478" i="8"/>
  <c r="J879" i="8"/>
  <c r="J708" i="8"/>
  <c r="I828" i="8"/>
  <c r="I378" i="8"/>
  <c r="R42" i="8"/>
  <c r="O162" i="8"/>
  <c r="J531" i="8"/>
  <c r="J911" i="8"/>
  <c r="R552" i="8"/>
  <c r="S13" i="8"/>
  <c r="J835" i="8"/>
  <c r="O396" i="8"/>
  <c r="I565" i="8"/>
  <c r="I381" i="8"/>
  <c r="S563" i="8"/>
  <c r="O216" i="8"/>
  <c r="O486" i="8"/>
  <c r="S403" i="8"/>
  <c r="I540" i="8"/>
  <c r="R973" i="8"/>
  <c r="I120" i="8"/>
  <c r="J210" i="8"/>
  <c r="O493" i="8"/>
  <c r="J930" i="8"/>
  <c r="S983" i="8"/>
  <c r="S906" i="8"/>
  <c r="R203" i="8"/>
  <c r="S373" i="8"/>
  <c r="R528" i="8"/>
  <c r="S973" i="8"/>
  <c r="I81" i="8"/>
  <c r="I960" i="8"/>
  <c r="R48" i="8"/>
  <c r="I886" i="8"/>
  <c r="S892" i="8"/>
  <c r="I577" i="8"/>
  <c r="S532" i="8"/>
  <c r="J287" i="8"/>
  <c r="J69" i="8"/>
  <c r="I718" i="8"/>
  <c r="I399" i="8"/>
  <c r="J37" i="8"/>
  <c r="J48" i="8"/>
  <c r="S8" i="8"/>
  <c r="O768" i="8"/>
  <c r="O1033" i="8"/>
  <c r="I835" i="8"/>
  <c r="S618" i="8"/>
  <c r="J161" i="8"/>
  <c r="O38" i="8"/>
  <c r="S458" i="8"/>
  <c r="J501" i="8"/>
  <c r="O1043" i="8"/>
  <c r="S666" i="8"/>
  <c r="R948" i="8"/>
  <c r="I600" i="8"/>
  <c r="I235" i="8"/>
  <c r="R953" i="8"/>
  <c r="R798" i="8"/>
  <c r="R66" i="8"/>
  <c r="S378" i="8"/>
  <c r="O133" i="8"/>
  <c r="J775" i="8"/>
  <c r="J81" i="8"/>
  <c r="I510" i="8"/>
  <c r="S246" i="8"/>
  <c r="I990" i="8"/>
  <c r="J886" i="8"/>
  <c r="J337" i="8"/>
  <c r="O292" i="8"/>
  <c r="S292" i="8"/>
  <c r="I133" i="8"/>
  <c r="J468" i="8"/>
  <c r="I1003" i="8"/>
  <c r="S952" i="8"/>
  <c r="O922" i="8"/>
  <c r="S262" i="8"/>
  <c r="O682" i="8"/>
  <c r="I168" i="8"/>
  <c r="I223" i="8"/>
  <c r="J442" i="8"/>
  <c r="I973" i="8"/>
  <c r="J562" i="8"/>
  <c r="J113" i="8"/>
  <c r="J563" i="8"/>
  <c r="I833" i="8"/>
  <c r="R732" i="8"/>
  <c r="R462" i="8"/>
  <c r="J943" i="8"/>
  <c r="I352" i="8"/>
  <c r="I538" i="8"/>
  <c r="R702" i="8"/>
  <c r="I156" i="8"/>
  <c r="J681" i="8"/>
  <c r="J851" i="8"/>
  <c r="J72" i="8"/>
  <c r="J389" i="8"/>
  <c r="J776" i="8"/>
  <c r="I869" i="8"/>
  <c r="R657" i="8"/>
  <c r="O997" i="8"/>
  <c r="S641" i="8"/>
  <c r="I56" i="8"/>
  <c r="O657" i="8"/>
  <c r="S567" i="8"/>
  <c r="O637" i="8"/>
  <c r="S341" i="8"/>
  <c r="I1016" i="8"/>
  <c r="J919" i="8"/>
  <c r="J926" i="8"/>
  <c r="O231" i="8"/>
  <c r="J809" i="8"/>
  <c r="I536" i="8"/>
  <c r="O466" i="8"/>
  <c r="J1046" i="8"/>
  <c r="O1031" i="8"/>
  <c r="I864" i="8"/>
  <c r="I680" i="8"/>
  <c r="J608" i="8"/>
  <c r="J774" i="8"/>
  <c r="O947" i="8"/>
  <c r="J894" i="8"/>
  <c r="I338" i="8"/>
  <c r="O477" i="8"/>
  <c r="J206" i="8"/>
  <c r="I629" i="8"/>
  <c r="S577" i="8"/>
  <c r="J199" i="8"/>
  <c r="J578" i="8"/>
  <c r="O957" i="8"/>
  <c r="R766" i="8"/>
  <c r="R346" i="8"/>
  <c r="O826" i="8"/>
  <c r="J477" i="8"/>
  <c r="J254" i="8"/>
  <c r="J867" i="8"/>
  <c r="J789" i="8"/>
  <c r="J369" i="8"/>
  <c r="J588" i="8"/>
  <c r="I639" i="8"/>
  <c r="S972" i="8"/>
  <c r="I531" i="8"/>
  <c r="S87" i="8"/>
  <c r="O942" i="8"/>
  <c r="S792" i="8"/>
  <c r="S22" i="8"/>
  <c r="J251" i="8"/>
  <c r="R83" i="8"/>
  <c r="O498" i="8"/>
  <c r="R246" i="8"/>
  <c r="O683" i="8"/>
  <c r="R788" i="8"/>
  <c r="R278" i="8"/>
  <c r="O368" i="8"/>
  <c r="I401" i="8"/>
  <c r="S313" i="8"/>
  <c r="S488" i="8"/>
  <c r="I41" i="8"/>
  <c r="I360" i="8"/>
  <c r="R126" i="8"/>
  <c r="O43" i="8"/>
  <c r="I895" i="8"/>
  <c r="O163" i="8"/>
  <c r="O408" i="8"/>
  <c r="O793" i="8"/>
  <c r="O223" i="8"/>
  <c r="R562" i="8"/>
  <c r="I337" i="8"/>
  <c r="O322" i="8"/>
  <c r="R386" i="8"/>
  <c r="I112" i="8"/>
  <c r="I448" i="8"/>
  <c r="J348" i="8"/>
  <c r="I888" i="8"/>
  <c r="J67" i="8"/>
  <c r="S172" i="8"/>
  <c r="O202" i="8"/>
  <c r="J457" i="8"/>
  <c r="O18" i="8"/>
  <c r="O828" i="8"/>
  <c r="S793" i="8"/>
  <c r="R98" i="8"/>
  <c r="J231" i="8"/>
  <c r="I445" i="8"/>
  <c r="S73" i="8"/>
  <c r="R443" i="8"/>
  <c r="S498" i="8"/>
  <c r="J660" i="8"/>
  <c r="O503" i="8"/>
  <c r="S98" i="8"/>
  <c r="O563" i="8"/>
  <c r="O66" i="8"/>
  <c r="R768" i="8"/>
  <c r="J925" i="8"/>
  <c r="S996" i="8"/>
  <c r="I595" i="8"/>
  <c r="R133" i="8"/>
  <c r="R343" i="8"/>
  <c r="S786" i="8"/>
  <c r="O533" i="8"/>
  <c r="J150" i="8"/>
  <c r="O823" i="8"/>
  <c r="R802" i="8"/>
  <c r="J856" i="8"/>
  <c r="R592" i="8"/>
  <c r="R832" i="8"/>
  <c r="J193" i="8"/>
  <c r="I228" i="8"/>
  <c r="J493" i="8"/>
  <c r="J759" i="8"/>
  <c r="J877" i="8"/>
  <c r="J39" i="8"/>
  <c r="J99" i="8"/>
  <c r="I249" i="8"/>
  <c r="J988" i="8"/>
  <c r="I853" i="8"/>
  <c r="O462" i="8"/>
  <c r="J981" i="8"/>
  <c r="J801" i="8"/>
  <c r="J233" i="8"/>
  <c r="J403" i="8"/>
  <c r="I802" i="8"/>
  <c r="J921" i="8"/>
  <c r="S582" i="8"/>
  <c r="J641" i="8"/>
  <c r="J726" i="8"/>
  <c r="O852" i="8"/>
  <c r="O612" i="8"/>
  <c r="I398" i="8"/>
  <c r="I42" i="8"/>
  <c r="R71" i="8"/>
  <c r="J474" i="8"/>
  <c r="R41" i="8"/>
  <c r="J470" i="8"/>
  <c r="I414" i="8"/>
  <c r="J770" i="8"/>
  <c r="R227" i="8"/>
  <c r="O747" i="8"/>
  <c r="R111" i="8"/>
  <c r="R761" i="8"/>
  <c r="I732" i="8"/>
  <c r="I218" i="8"/>
  <c r="S327" i="8"/>
  <c r="I194" i="8"/>
  <c r="S676" i="8"/>
  <c r="O297" i="8"/>
  <c r="I626" i="8"/>
  <c r="S21" i="8"/>
  <c r="O411" i="8"/>
  <c r="I950" i="8"/>
  <c r="I792" i="8"/>
  <c r="J589" i="8"/>
  <c r="J882" i="8"/>
  <c r="I278" i="8"/>
  <c r="J506" i="8"/>
  <c r="R727" i="8"/>
  <c r="O707" i="8"/>
  <c r="I327" i="8"/>
  <c r="J914" i="8"/>
  <c r="S496" i="8"/>
  <c r="J464" i="8"/>
  <c r="S616" i="8"/>
  <c r="R376" i="8"/>
  <c r="J177" i="8"/>
  <c r="I69" i="8"/>
  <c r="J682" i="8"/>
  <c r="J613" i="8"/>
  <c r="J973" i="8"/>
  <c r="J532" i="8"/>
  <c r="S522" i="8"/>
  <c r="J143" i="8"/>
  <c r="J96" i="8"/>
  <c r="S102" i="8"/>
  <c r="J983" i="8"/>
  <c r="I1026" i="8"/>
  <c r="O131" i="8"/>
  <c r="J1001" i="8"/>
  <c r="J561" i="8"/>
  <c r="J318" i="8"/>
  <c r="I898" i="8"/>
  <c r="I851" i="8"/>
  <c r="I551" i="8"/>
  <c r="I546" i="8"/>
  <c r="J966" i="8"/>
  <c r="R951" i="8"/>
  <c r="I98" i="8"/>
  <c r="I428" i="8"/>
  <c r="I656" i="8"/>
  <c r="R831" i="8"/>
  <c r="J836" i="8"/>
  <c r="O847" i="8"/>
  <c r="O417" i="8"/>
  <c r="J449" i="8"/>
  <c r="O897" i="8"/>
  <c r="I356" i="8"/>
  <c r="S591" i="8"/>
  <c r="I564" i="8"/>
  <c r="R527" i="8"/>
  <c r="I494" i="8"/>
  <c r="J777" i="8"/>
  <c r="S557" i="8"/>
  <c r="S791" i="8"/>
  <c r="R321" i="8"/>
  <c r="J342" i="8"/>
  <c r="S171" i="8"/>
  <c r="S201" i="8"/>
  <c r="I158" i="8"/>
  <c r="I224" i="8"/>
  <c r="J657" i="8"/>
  <c r="O886" i="8"/>
  <c r="R377" i="8"/>
  <c r="I576" i="8"/>
  <c r="J611" i="8"/>
  <c r="J593" i="8"/>
  <c r="I861" i="8"/>
  <c r="O681" i="8"/>
  <c r="R461" i="8"/>
  <c r="J380" i="8"/>
  <c r="S981" i="8"/>
  <c r="J866" i="8"/>
  <c r="J372" i="8"/>
  <c r="S77" i="8"/>
  <c r="R367" i="8"/>
  <c r="R477" i="8"/>
  <c r="I386" i="8"/>
  <c r="O167" i="8"/>
  <c r="O851" i="8"/>
  <c r="O71" i="8"/>
  <c r="S1006" i="8"/>
  <c r="R736" i="8"/>
  <c r="O136" i="8"/>
  <c r="I906" i="8"/>
  <c r="R432" i="8"/>
  <c r="R641" i="8"/>
  <c r="R937" i="8"/>
  <c r="J140" i="8"/>
  <c r="O621" i="8"/>
  <c r="S681" i="8"/>
  <c r="S1047" i="8"/>
  <c r="S387" i="8"/>
  <c r="S51" i="8"/>
  <c r="J267" i="8"/>
  <c r="O647" i="8"/>
  <c r="O951" i="8"/>
  <c r="J42" i="8"/>
  <c r="I439" i="8"/>
  <c r="J698" i="8"/>
  <c r="J446" i="8"/>
  <c r="O436" i="8"/>
  <c r="I717" i="8"/>
  <c r="J268" i="8"/>
  <c r="J560" i="8"/>
  <c r="I382" i="8"/>
  <c r="I786" i="8"/>
  <c r="S312" i="8"/>
  <c r="J606" i="8"/>
  <c r="O1047" i="8"/>
  <c r="S347" i="8"/>
  <c r="I569" i="8"/>
  <c r="O441" i="8"/>
  <c r="J80" i="8"/>
  <c r="I432" i="8"/>
  <c r="S377" i="8"/>
  <c r="R251" i="8"/>
  <c r="O531" i="8"/>
  <c r="J109" i="8"/>
  <c r="S316" i="8"/>
  <c r="R256" i="8"/>
  <c r="I206" i="8"/>
  <c r="J409" i="8"/>
  <c r="I899" i="8"/>
  <c r="I559" i="8"/>
  <c r="J1009" i="8"/>
  <c r="O67" i="8"/>
  <c r="J110" i="8"/>
  <c r="J627" i="8"/>
  <c r="I283" i="8"/>
  <c r="S717" i="8"/>
  <c r="J294" i="8"/>
  <c r="I164" i="8"/>
  <c r="O106" i="8"/>
  <c r="R431" i="8"/>
  <c r="R787" i="8"/>
  <c r="I852" i="8"/>
  <c r="O347" i="8"/>
  <c r="I942" i="8"/>
  <c r="R257" i="8"/>
  <c r="J404" i="8"/>
  <c r="O16" i="8"/>
  <c r="R76" i="8"/>
  <c r="O582" i="8"/>
  <c r="O972" i="8"/>
  <c r="R762" i="8"/>
  <c r="J419" i="8"/>
  <c r="J518" i="8"/>
  <c r="J746" i="8"/>
  <c r="S611" i="8"/>
  <c r="I984" i="8"/>
  <c r="S497" i="8"/>
  <c r="I319" i="8"/>
  <c r="S417" i="8"/>
  <c r="J638" i="8"/>
  <c r="I1004" i="8"/>
  <c r="S856" i="8"/>
  <c r="O517" i="8"/>
  <c r="J896" i="8"/>
  <c r="S937" i="8"/>
  <c r="R851" i="8"/>
  <c r="J1039" i="8"/>
  <c r="I222" i="8"/>
  <c r="R847" i="8"/>
  <c r="I589" i="8"/>
  <c r="J297" i="8"/>
  <c r="I567" i="8"/>
  <c r="R796" i="8"/>
  <c r="O646" i="8"/>
  <c r="J773" i="8"/>
  <c r="J356" i="8"/>
  <c r="S941" i="8"/>
  <c r="J972" i="8"/>
  <c r="S617" i="8"/>
  <c r="J359" i="8"/>
  <c r="I749" i="8"/>
  <c r="J889" i="8"/>
  <c r="I267" i="8"/>
  <c r="R917" i="8"/>
  <c r="I830" i="8"/>
  <c r="J479" i="8"/>
  <c r="O767" i="8"/>
  <c r="I809" i="8"/>
  <c r="I866" i="8"/>
  <c r="R106" i="8"/>
  <c r="I1047" i="8"/>
  <c r="J687" i="8"/>
  <c r="I979" i="8"/>
  <c r="J928" i="8"/>
  <c r="O57" i="8"/>
  <c r="I983" i="8"/>
  <c r="I1001" i="8"/>
  <c r="J956" i="8"/>
  <c r="J912" i="8"/>
  <c r="S801" i="8"/>
  <c r="S1027" i="8"/>
  <c r="R201" i="8"/>
  <c r="O927" i="8"/>
  <c r="R947" i="8"/>
  <c r="O76" i="8"/>
  <c r="J1019" i="8"/>
  <c r="I896" i="8"/>
  <c r="O867" i="8"/>
  <c r="R627" i="8"/>
  <c r="R51" i="8"/>
  <c r="I834" i="8"/>
  <c r="R237" i="8"/>
  <c r="I927" i="8"/>
  <c r="J764" i="8"/>
  <c r="O383" i="8"/>
  <c r="R113" i="8"/>
  <c r="S643" i="8"/>
  <c r="O918" i="8"/>
  <c r="R523" i="8"/>
  <c r="O908" i="8"/>
  <c r="O906" i="8"/>
  <c r="S1043" i="8"/>
  <c r="S578" i="8"/>
  <c r="O733" i="8"/>
  <c r="R638" i="8"/>
  <c r="R578" i="8"/>
  <c r="O673" i="8"/>
  <c r="I210" i="8"/>
  <c r="I85" i="8"/>
  <c r="R38" i="8"/>
  <c r="J325" i="8"/>
  <c r="S858" i="8"/>
  <c r="I475" i="8"/>
  <c r="S876" i="8"/>
  <c r="I937" i="8"/>
  <c r="O832" i="8"/>
  <c r="I1006" i="8"/>
  <c r="I67" i="8"/>
  <c r="J256" i="8"/>
  <c r="I219" i="8"/>
  <c r="J172" i="8"/>
  <c r="J343" i="8"/>
  <c r="I558" i="8"/>
  <c r="J157" i="8"/>
  <c r="F7" i="8"/>
  <c r="J316" i="8"/>
  <c r="O22" i="8"/>
  <c r="O468" i="8"/>
  <c r="I60" i="8"/>
  <c r="O888" i="8"/>
  <c r="S258" i="8"/>
  <c r="J461" i="8"/>
  <c r="I101" i="8"/>
  <c r="S468" i="8"/>
  <c r="I745" i="8"/>
  <c r="S1038" i="8"/>
  <c r="O696" i="8"/>
  <c r="R323" i="8"/>
  <c r="S383" i="8"/>
  <c r="J60" i="8"/>
  <c r="R823" i="8"/>
  <c r="O96" i="8"/>
  <c r="S696" i="8"/>
  <c r="J240" i="8"/>
  <c r="I805" i="8"/>
  <c r="I325" i="8"/>
  <c r="O973" i="8"/>
  <c r="I840" i="8"/>
  <c r="I655" i="8"/>
  <c r="J810" i="8"/>
  <c r="I217" i="8"/>
  <c r="I457" i="8"/>
  <c r="O442" i="8"/>
  <c r="I367" i="8"/>
  <c r="J52" i="8"/>
  <c r="J232" i="8"/>
  <c r="I1008" i="8"/>
  <c r="J519" i="8"/>
  <c r="R476" i="8"/>
  <c r="S592" i="8"/>
  <c r="I826" i="8"/>
  <c r="S472" i="8"/>
  <c r="O622" i="8"/>
  <c r="R862" i="8"/>
  <c r="J82" i="8"/>
  <c r="I108" i="8"/>
  <c r="J253" i="8"/>
  <c r="I339" i="8"/>
  <c r="I412" i="8"/>
  <c r="I669" i="8"/>
  <c r="I682" i="8"/>
  <c r="J876" i="8"/>
  <c r="J771" i="8"/>
  <c r="I306" i="8"/>
  <c r="J996" i="8"/>
  <c r="S222" i="8"/>
  <c r="J719" i="8"/>
  <c r="J909" i="8"/>
  <c r="O42" i="8"/>
  <c r="I581" i="8"/>
  <c r="S7" i="8"/>
  <c r="I353" i="8"/>
  <c r="R117" i="8"/>
  <c r="I683" i="8"/>
  <c r="I758" i="8"/>
  <c r="I492" i="8"/>
  <c r="J116" i="8"/>
  <c r="S861" i="8"/>
  <c r="I144" i="8"/>
  <c r="O577" i="8"/>
  <c r="R767" i="8"/>
  <c r="R97" i="8"/>
  <c r="R957" i="8"/>
  <c r="I146" i="8"/>
  <c r="S321" i="8"/>
  <c r="J509" i="8"/>
  <c r="O587" i="8"/>
  <c r="J119" i="8"/>
  <c r="J117" i="8"/>
  <c r="J258" i="8"/>
  <c r="O497" i="8"/>
  <c r="J582" i="8"/>
  <c r="R277" i="8"/>
  <c r="S491" i="8"/>
  <c r="J492" i="8"/>
  <c r="J289" i="8"/>
  <c r="S757" i="8"/>
  <c r="I199" i="8"/>
  <c r="J656" i="8"/>
  <c r="J739" i="8"/>
  <c r="I836" i="8"/>
  <c r="I659" i="8"/>
  <c r="O401" i="8"/>
  <c r="I1019" i="8"/>
  <c r="S76" i="8"/>
  <c r="I357" i="8"/>
  <c r="S166" i="8"/>
  <c r="R436" i="8"/>
  <c r="S46" i="8"/>
  <c r="R46" i="8"/>
  <c r="R826" i="8"/>
  <c r="J868" i="8"/>
  <c r="I508" i="8"/>
  <c r="I778" i="8"/>
  <c r="I442" i="8"/>
  <c r="R522" i="8"/>
  <c r="R57" i="8"/>
  <c r="I113" i="8"/>
  <c r="I270" i="8"/>
  <c r="O186" i="8"/>
  <c r="S6" i="8"/>
  <c r="S816" i="8"/>
  <c r="O343" i="8"/>
  <c r="J750" i="8"/>
  <c r="S438" i="8"/>
  <c r="R588" i="8"/>
  <c r="S768" i="8"/>
  <c r="O623" i="8"/>
  <c r="I111" i="8"/>
  <c r="R936" i="8"/>
  <c r="J115" i="8"/>
  <c r="R218" i="8"/>
  <c r="O666" i="8"/>
  <c r="R818" i="8"/>
  <c r="O756" i="8"/>
  <c r="I231" i="8"/>
  <c r="S846" i="8"/>
  <c r="J221" i="8"/>
  <c r="S306" i="8"/>
  <c r="S343" i="8"/>
  <c r="R373" i="8"/>
  <c r="S382" i="8"/>
  <c r="I526" i="8"/>
  <c r="O232" i="8"/>
  <c r="J118" i="8"/>
  <c r="J78" i="8"/>
  <c r="I708" i="8"/>
  <c r="I373" i="8"/>
  <c r="R366" i="8"/>
  <c r="J607" i="8"/>
  <c r="R1042" i="8"/>
  <c r="I157" i="8"/>
  <c r="S1012" i="8"/>
  <c r="O532" i="8"/>
  <c r="R23" i="8"/>
  <c r="S726" i="8"/>
  <c r="I715" i="8"/>
  <c r="I415" i="8"/>
  <c r="S763" i="8"/>
  <c r="R576" i="8"/>
  <c r="O323" i="8"/>
  <c r="S668" i="8"/>
  <c r="S1013" i="8"/>
  <c r="S168" i="8"/>
  <c r="S908" i="8"/>
  <c r="R283" i="8"/>
  <c r="S228" i="8"/>
  <c r="O458" i="8"/>
  <c r="O576" i="8"/>
  <c r="R618" i="8"/>
  <c r="S938" i="8"/>
  <c r="J295" i="8"/>
  <c r="I385" i="8"/>
  <c r="S853" i="8"/>
  <c r="R138" i="8"/>
  <c r="S533" i="8"/>
  <c r="O953" i="8"/>
  <c r="S43" i="8"/>
  <c r="R103" i="8"/>
  <c r="I136" i="8"/>
  <c r="I877" i="8"/>
  <c r="I817" i="8"/>
  <c r="I607" i="8"/>
  <c r="R26" i="8"/>
  <c r="I238" i="8"/>
  <c r="I918" i="8"/>
  <c r="I1029" i="8"/>
  <c r="I916" i="8"/>
  <c r="S352" i="8"/>
  <c r="O502" i="8"/>
  <c r="J946" i="8"/>
  <c r="F9" i="8"/>
  <c r="J948" i="8"/>
  <c r="J1029" i="8"/>
  <c r="J1011" i="8"/>
  <c r="J863" i="8"/>
  <c r="I143" i="8"/>
  <c r="I36" i="8"/>
  <c r="I651" i="8"/>
  <c r="O791" i="8"/>
  <c r="J729" i="8"/>
  <c r="I459" i="8"/>
  <c r="I958" i="8"/>
  <c r="I756" i="8"/>
  <c r="I953" i="8"/>
  <c r="R162" i="8"/>
  <c r="R312" i="8"/>
  <c r="J293" i="8"/>
  <c r="J156" i="8"/>
  <c r="I552" i="8"/>
  <c r="R671" i="8"/>
  <c r="J869" i="8"/>
  <c r="R281" i="8"/>
  <c r="O491" i="8"/>
  <c r="S921" i="8"/>
  <c r="O857" i="8"/>
  <c r="O801" i="8"/>
  <c r="S767" i="8"/>
  <c r="O111" i="8"/>
  <c r="I50" i="8"/>
  <c r="R267" i="8"/>
  <c r="R371" i="8"/>
  <c r="I524" i="8"/>
  <c r="S946" i="8"/>
  <c r="O796" i="8"/>
  <c r="I449" i="8"/>
  <c r="S1017" i="8"/>
  <c r="O237" i="8"/>
  <c r="I469" i="8"/>
  <c r="I938" i="8"/>
  <c r="J354" i="8"/>
  <c r="J804" i="8"/>
  <c r="S411" i="8"/>
  <c r="R567" i="8"/>
  <c r="R231" i="8"/>
  <c r="O427" i="8"/>
  <c r="S277" i="8"/>
  <c r="O173" i="8"/>
  <c r="R606" i="8"/>
  <c r="O306" i="8"/>
  <c r="R198" i="8"/>
  <c r="R893" i="8"/>
  <c r="J745" i="8"/>
  <c r="S338" i="8"/>
  <c r="J270" i="8"/>
  <c r="J715" i="8"/>
  <c r="R713" i="8"/>
  <c r="R498" i="8"/>
  <c r="O403" i="8"/>
  <c r="O773" i="8"/>
  <c r="I300" i="8"/>
  <c r="R613" i="8"/>
  <c r="R673" i="8"/>
  <c r="R733" i="8"/>
  <c r="S353" i="8"/>
  <c r="R43" i="8"/>
  <c r="O516" i="8"/>
  <c r="I411" i="8"/>
  <c r="R433" i="8"/>
  <c r="S1026" i="8"/>
  <c r="S52" i="8"/>
  <c r="R952" i="8"/>
  <c r="O742" i="8"/>
  <c r="I148" i="8"/>
  <c r="J408" i="8"/>
  <c r="J892" i="8"/>
  <c r="J496" i="8"/>
  <c r="S112" i="8"/>
  <c r="J517" i="8"/>
  <c r="S548" i="8"/>
  <c r="S366" i="8"/>
  <c r="R493" i="8"/>
  <c r="I261" i="8"/>
  <c r="S103" i="8"/>
  <c r="R643" i="8"/>
  <c r="I1015" i="8"/>
  <c r="I191" i="8"/>
  <c r="O348" i="8"/>
  <c r="O128" i="8"/>
  <c r="I420" i="8"/>
  <c r="O253" i="8"/>
  <c r="R608" i="8"/>
  <c r="O258" i="8"/>
  <c r="S473" i="8"/>
  <c r="O923" i="8"/>
  <c r="O648" i="8"/>
  <c r="R263" i="8"/>
  <c r="J55" i="8"/>
  <c r="O936" i="8"/>
  <c r="S158" i="8"/>
  <c r="S198" i="8"/>
  <c r="R186" i="8"/>
  <c r="I907" i="8"/>
  <c r="S442" i="8"/>
  <c r="I727" i="8"/>
  <c r="S712" i="8"/>
  <c r="J108" i="8"/>
  <c r="J673" i="8"/>
  <c r="I699" i="8"/>
  <c r="I658" i="8"/>
  <c r="I247" i="8"/>
  <c r="I316" i="8"/>
  <c r="O802" i="8"/>
  <c r="R172" i="8"/>
  <c r="J1006" i="8"/>
  <c r="I99" i="8"/>
  <c r="J502" i="8"/>
  <c r="I489" i="8"/>
  <c r="I892" i="8"/>
  <c r="J276" i="8"/>
  <c r="S282" i="8"/>
  <c r="J711" i="8"/>
  <c r="J203" i="8"/>
  <c r="I701" i="8"/>
  <c r="O307" i="8"/>
  <c r="J800" i="8"/>
  <c r="J366" i="8"/>
  <c r="R87" i="8"/>
  <c r="I641" i="8"/>
  <c r="I233" i="8"/>
  <c r="I653" i="8"/>
  <c r="O161" i="8"/>
  <c r="I924" i="8"/>
  <c r="O887" i="8"/>
  <c r="J174" i="8"/>
  <c r="O667" i="8"/>
  <c r="J410" i="8"/>
  <c r="R551" i="8"/>
  <c r="I638" i="8"/>
  <c r="J590" i="8"/>
  <c r="J338" i="8"/>
  <c r="O381" i="8"/>
  <c r="J799" i="8"/>
  <c r="J559" i="8"/>
  <c r="I650" i="8"/>
  <c r="I506" i="8"/>
  <c r="O371" i="8"/>
  <c r="R406" i="8"/>
  <c r="R47" i="8"/>
  <c r="R401" i="8"/>
  <c r="O987" i="8"/>
  <c r="J1049" i="8"/>
  <c r="R397" i="8"/>
  <c r="O21" i="8"/>
  <c r="O201" i="8"/>
  <c r="I779" i="8"/>
  <c r="O607" i="8"/>
  <c r="O877" i="8"/>
  <c r="R311" i="8"/>
  <c r="S101" i="8"/>
  <c r="I774" i="8"/>
  <c r="R167" i="8"/>
  <c r="O591" i="8"/>
  <c r="S297" i="8"/>
  <c r="R207" i="8"/>
  <c r="R1036" i="8"/>
  <c r="O406" i="8"/>
  <c r="J417" i="8"/>
  <c r="S286" i="8"/>
  <c r="J957" i="8"/>
  <c r="I52" i="8"/>
  <c r="I549" i="8"/>
  <c r="J658" i="8"/>
  <c r="I729" i="8"/>
  <c r="J1012" i="8"/>
  <c r="R402" i="8"/>
  <c r="I876" i="8"/>
  <c r="R882" i="8"/>
  <c r="S192" i="8"/>
  <c r="I771" i="8"/>
  <c r="R18" i="8"/>
  <c r="J401" i="8"/>
  <c r="O638" i="8"/>
  <c r="O1008" i="8"/>
  <c r="S756" i="8"/>
  <c r="O878" i="8"/>
  <c r="R293" i="8"/>
  <c r="S443" i="8"/>
  <c r="O703" i="8"/>
  <c r="R193" i="8"/>
  <c r="J595" i="8"/>
  <c r="S253" i="8"/>
  <c r="S66" i="8"/>
  <c r="S1003" i="8"/>
  <c r="S678" i="8"/>
  <c r="O293" i="8"/>
  <c r="R913" i="8"/>
  <c r="S698" i="8"/>
  <c r="I71" i="8"/>
  <c r="I491" i="8"/>
  <c r="S433" i="8"/>
  <c r="O203" i="8"/>
  <c r="S823" i="8"/>
  <c r="O708" i="8"/>
  <c r="S278" i="8"/>
  <c r="J46" i="8"/>
  <c r="S232" i="8"/>
  <c r="O892" i="8"/>
  <c r="J976" i="8"/>
  <c r="J798" i="8"/>
  <c r="J528" i="8"/>
  <c r="J817" i="8"/>
  <c r="O772" i="8"/>
  <c r="I976" i="8"/>
  <c r="I138" i="8"/>
  <c r="S83" i="8"/>
  <c r="S818" i="8"/>
  <c r="O126" i="8"/>
  <c r="O113" i="8"/>
  <c r="S288" i="8"/>
  <c r="S558" i="8"/>
  <c r="O308" i="8"/>
  <c r="R173" i="8"/>
  <c r="R518" i="8"/>
  <c r="O618" i="8"/>
  <c r="S1033" i="8"/>
  <c r="O863" i="8"/>
  <c r="O168" i="8"/>
  <c r="O758" i="8"/>
  <c r="I690" i="8"/>
  <c r="R308" i="8"/>
  <c r="J720" i="8"/>
  <c r="S426" i="8"/>
  <c r="R833" i="8"/>
  <c r="O233" i="8"/>
  <c r="S428" i="8"/>
  <c r="O48" i="8"/>
  <c r="J577" i="8"/>
  <c r="O1012" i="8"/>
  <c r="R262" i="8"/>
  <c r="J166" i="8"/>
  <c r="I1036" i="8"/>
  <c r="J103" i="8"/>
  <c r="J808" i="8"/>
  <c r="I562" i="8"/>
  <c r="I226" i="8"/>
  <c r="J667" i="8"/>
  <c r="R652" i="8"/>
  <c r="J487" i="8"/>
  <c r="J228" i="8"/>
  <c r="J952" i="8"/>
  <c r="I628" i="8"/>
  <c r="J648" i="8"/>
  <c r="I478" i="8"/>
  <c r="I941" i="8"/>
  <c r="O912" i="8"/>
  <c r="I561" i="8"/>
  <c r="S891" i="8"/>
  <c r="J898" i="8"/>
  <c r="I789" i="8"/>
  <c r="J388" i="8"/>
  <c r="O882" i="8"/>
  <c r="R672" i="8"/>
  <c r="S732" i="8"/>
  <c r="S372" i="8"/>
  <c r="I216" i="8"/>
  <c r="R222" i="8"/>
  <c r="R977" i="8"/>
  <c r="I608" i="8"/>
  <c r="I299" i="8"/>
  <c r="J329" i="8"/>
  <c r="I878" i="8"/>
  <c r="S741" i="8"/>
  <c r="I499" i="8"/>
  <c r="O981" i="8"/>
  <c r="R161" i="8"/>
  <c r="R887" i="8"/>
  <c r="S851" i="8"/>
  <c r="R607" i="8"/>
  <c r="J384" i="8"/>
  <c r="J194" i="8"/>
  <c r="O976" i="8"/>
  <c r="I612" i="8"/>
  <c r="J954" i="8"/>
  <c r="S1007" i="8"/>
  <c r="R447" i="8"/>
  <c r="R577" i="8"/>
  <c r="S521" i="8"/>
  <c r="S357" i="8"/>
  <c r="I102" i="8"/>
  <c r="I804" i="8"/>
  <c r="J439" i="8"/>
  <c r="J499" i="8"/>
  <c r="O757" i="8"/>
  <c r="I770" i="8"/>
  <c r="I746" i="8"/>
  <c r="I259" i="8"/>
  <c r="S711" i="8"/>
  <c r="S701" i="8"/>
  <c r="R967" i="8"/>
  <c r="I944" i="8"/>
  <c r="O286" i="8"/>
  <c r="O916" i="8"/>
  <c r="I237" i="8"/>
  <c r="I43" i="8"/>
  <c r="J913" i="8"/>
  <c r="J678" i="8"/>
  <c r="I862" i="8"/>
  <c r="J982" i="8"/>
  <c r="J772" i="8"/>
  <c r="O192" i="8"/>
  <c r="O282" i="8"/>
  <c r="R7" i="8"/>
  <c r="J936" i="8"/>
  <c r="J1015" i="8"/>
  <c r="I810" i="8"/>
  <c r="R593" i="8"/>
  <c r="O606" i="8"/>
  <c r="J865" i="8"/>
  <c r="S523" i="8"/>
  <c r="O913" i="8"/>
  <c r="J1045" i="8"/>
  <c r="J111" i="8"/>
  <c r="O553" i="8"/>
  <c r="I501" i="8"/>
  <c r="S163" i="8"/>
  <c r="I205" i="8"/>
  <c r="O36" i="8"/>
  <c r="O978" i="8"/>
  <c r="O108" i="8"/>
  <c r="R853" i="8"/>
  <c r="S318" i="8"/>
  <c r="J840" i="8"/>
  <c r="I856" i="8"/>
  <c r="R502" i="8"/>
  <c r="I946" i="8"/>
  <c r="O172" i="8"/>
  <c r="S202" i="8"/>
  <c r="I39" i="8"/>
  <c r="J129" i="8"/>
  <c r="J748" i="8"/>
  <c r="J999" i="8"/>
  <c r="J187" i="8"/>
  <c r="S682" i="8"/>
  <c r="O592" i="8"/>
  <c r="I127" i="8"/>
  <c r="I208" i="8"/>
  <c r="J415" i="8"/>
  <c r="O6" i="8"/>
  <c r="R546" i="8"/>
  <c r="I371" i="8"/>
  <c r="S503" i="8"/>
  <c r="R668" i="8"/>
  <c r="O198" i="8"/>
  <c r="S708" i="8"/>
  <c r="S863" i="8"/>
  <c r="J471" i="8"/>
  <c r="O983" i="8"/>
  <c r="R698" i="8"/>
  <c r="R383" i="8"/>
  <c r="J180" i="8"/>
  <c r="I330" i="8"/>
  <c r="R473" i="8"/>
  <c r="S408" i="8"/>
  <c r="S773" i="8"/>
  <c r="J600" i="8"/>
  <c r="R68" i="8"/>
  <c r="R908" i="8"/>
  <c r="J796" i="8"/>
  <c r="R772" i="8"/>
  <c r="R352" i="8"/>
  <c r="I523" i="8"/>
  <c r="I823" i="8"/>
  <c r="I712" i="8"/>
  <c r="O158" i="8"/>
  <c r="J907" i="8"/>
  <c r="I76" i="8"/>
  <c r="J616" i="8"/>
  <c r="J196" i="8"/>
  <c r="I103" i="8"/>
  <c r="J208" i="8"/>
  <c r="J699" i="8"/>
  <c r="J568" i="8"/>
  <c r="J858" i="8"/>
  <c r="O822" i="8"/>
  <c r="O702" i="8"/>
  <c r="I1031" i="8"/>
  <c r="J263" i="8"/>
  <c r="O372" i="8"/>
  <c r="I1040" i="8"/>
  <c r="J339" i="8"/>
  <c r="I276" i="8"/>
  <c r="J83" i="8"/>
  <c r="J701" i="8"/>
  <c r="S702" i="8"/>
  <c r="J821" i="8"/>
  <c r="J299" i="8"/>
  <c r="O777" i="8"/>
  <c r="O341" i="8"/>
  <c r="O367" i="8"/>
  <c r="I354" i="8"/>
  <c r="I269" i="8"/>
  <c r="I1014" i="8"/>
  <c r="I380" i="8"/>
  <c r="S787" i="8"/>
  <c r="O1001" i="8"/>
  <c r="R941" i="8"/>
  <c r="R997" i="8"/>
  <c r="R797" i="8"/>
  <c r="J176" i="8"/>
  <c r="I444" i="8"/>
  <c r="J327" i="8"/>
  <c r="I254" i="8"/>
  <c r="O191" i="8"/>
  <c r="I170" i="8"/>
  <c r="I402" i="8"/>
  <c r="J320" i="8"/>
  <c r="J282" i="8"/>
  <c r="S371" i="8"/>
  <c r="R457" i="8"/>
  <c r="R1027" i="8"/>
  <c r="S507" i="8"/>
  <c r="I476" i="8"/>
  <c r="I518" i="8"/>
  <c r="I110" i="8"/>
  <c r="S501" i="8"/>
  <c r="I714" i="8"/>
  <c r="S177" i="8"/>
  <c r="J284" i="8"/>
  <c r="I464" i="8"/>
  <c r="J554" i="8"/>
  <c r="I734" i="8"/>
  <c r="I292" i="8"/>
  <c r="I344" i="8"/>
  <c r="I78" i="8"/>
  <c r="J733" i="8"/>
  <c r="J553" i="8"/>
  <c r="J828" i="8"/>
  <c r="I516" i="8"/>
  <c r="I591" i="8"/>
  <c r="J503" i="8"/>
  <c r="R792" i="8"/>
  <c r="J126" i="8"/>
  <c r="I533" i="8"/>
  <c r="O846" i="8"/>
  <c r="S913" i="8"/>
  <c r="O276" i="8"/>
  <c r="R876" i="8"/>
  <c r="R703" i="8"/>
  <c r="S828" i="8"/>
  <c r="S413" i="8"/>
  <c r="J261" i="8"/>
  <c r="J990" i="8"/>
  <c r="R763" i="8"/>
  <c r="I521" i="8"/>
  <c r="I180" i="8"/>
  <c r="O156" i="8"/>
  <c r="R78" i="8"/>
  <c r="S138" i="8"/>
  <c r="R413" i="8"/>
  <c r="S943" i="8"/>
  <c r="S728" i="8"/>
  <c r="I570" i="8"/>
  <c r="S648" i="8"/>
  <c r="S638" i="8"/>
  <c r="S348" i="8"/>
  <c r="R848" i="8"/>
  <c r="R682" i="8"/>
  <c r="J646" i="8"/>
  <c r="R472" i="8"/>
  <c r="J556" i="8"/>
  <c r="R712" i="8"/>
  <c r="I198" i="8"/>
  <c r="J142" i="8"/>
  <c r="I1018" i="8"/>
  <c r="J358" i="8"/>
  <c r="O862" i="8"/>
  <c r="I7" i="8"/>
  <c r="I46" i="8"/>
  <c r="J916" i="8"/>
  <c r="I178" i="8"/>
  <c r="S188" i="8"/>
  <c r="J420" i="8"/>
  <c r="O8" i="8"/>
  <c r="S848" i="8"/>
  <c r="I720" i="8"/>
  <c r="R816" i="8"/>
  <c r="R336" i="8"/>
  <c r="I201" i="8"/>
  <c r="S293" i="8"/>
  <c r="S883" i="8"/>
  <c r="R738" i="8"/>
  <c r="I450" i="8"/>
  <c r="O668" i="8"/>
  <c r="R858" i="8"/>
  <c r="I750" i="8"/>
  <c r="I505" i="8"/>
  <c r="J330" i="8"/>
  <c r="I390" i="8"/>
  <c r="O398" i="8"/>
  <c r="I480" i="8"/>
  <c r="S248" i="8"/>
  <c r="I775" i="8"/>
  <c r="S218" i="8"/>
  <c r="O952" i="8"/>
  <c r="I397" i="8"/>
  <c r="R52" i="8"/>
  <c r="J9" i="8"/>
  <c r="I943" i="8"/>
  <c r="I772" i="8"/>
  <c r="I438" i="8"/>
  <c r="R653" i="8"/>
  <c r="S1042" i="8"/>
  <c r="O382" i="8"/>
  <c r="O472" i="8"/>
  <c r="O86" i="8"/>
  <c r="J219" i="8"/>
  <c r="J643" i="8"/>
  <c r="I643" i="8"/>
  <c r="I966" i="8"/>
  <c r="O132" i="8"/>
  <c r="O117" i="8"/>
  <c r="O1002" i="8"/>
  <c r="I456" i="8"/>
  <c r="S287" i="8"/>
  <c r="O12" i="8"/>
  <c r="J336" i="8"/>
  <c r="J621" i="8"/>
  <c r="I891" i="8"/>
  <c r="I126" i="8"/>
  <c r="I6" i="8"/>
  <c r="R717" i="8"/>
  <c r="O467" i="8"/>
  <c r="R737" i="8"/>
  <c r="J984" i="8"/>
  <c r="I684" i="8"/>
  <c r="R697" i="8"/>
  <c r="R217" i="8"/>
  <c r="S997" i="8"/>
  <c r="S947" i="8"/>
  <c r="S627" i="8"/>
  <c r="S437" i="8"/>
  <c r="I624" i="8"/>
  <c r="S817" i="8"/>
  <c r="I672" i="8"/>
  <c r="S607" i="8"/>
  <c r="S547" i="8"/>
  <c r="S526" i="8"/>
  <c r="S307" i="8"/>
  <c r="S731" i="8"/>
  <c r="S487" i="8"/>
  <c r="J668" i="8"/>
  <c r="J959" i="8"/>
  <c r="O171" i="8"/>
  <c r="J859" i="8"/>
  <c r="O967" i="8"/>
  <c r="I668" i="8"/>
  <c r="I619" i="8"/>
  <c r="J179" i="8"/>
  <c r="J989" i="8"/>
  <c r="J710" i="8"/>
  <c r="I116" i="8"/>
  <c r="S581" i="8"/>
  <c r="O946" i="8"/>
  <c r="I657" i="8"/>
  <c r="R136" i="8"/>
  <c r="J309" i="8"/>
  <c r="I9" i="8"/>
  <c r="I493" i="8"/>
  <c r="I673" i="8"/>
  <c r="I613" i="8"/>
  <c r="I588" i="8"/>
  <c r="J498" i="8"/>
  <c r="S1002" i="8"/>
  <c r="J186" i="8"/>
  <c r="J816" i="8"/>
  <c r="S42" i="8"/>
  <c r="O492" i="8"/>
  <c r="S111" i="8"/>
  <c r="I939" i="8"/>
  <c r="I313" i="8"/>
  <c r="S762" i="8"/>
  <c r="J653" i="8"/>
  <c r="J566" i="8"/>
  <c r="J838" i="8"/>
  <c r="I881" i="8"/>
  <c r="R132" i="8"/>
  <c r="J761" i="8"/>
  <c r="S837" i="8"/>
  <c r="R471" i="8"/>
  <c r="J924" i="8"/>
  <c r="I642" i="8"/>
  <c r="I989" i="8"/>
  <c r="I474" i="8"/>
  <c r="I114" i="8"/>
  <c r="S807" i="8"/>
  <c r="S221" i="8"/>
  <c r="S827" i="8"/>
  <c r="I296" i="8"/>
  <c r="S971" i="8"/>
  <c r="S671" i="8"/>
  <c r="S381" i="8"/>
  <c r="J440" i="8"/>
  <c r="R837" i="8"/>
  <c r="S1031" i="8"/>
  <c r="R1001" i="8"/>
  <c r="R616" i="8"/>
  <c r="S16" i="8"/>
  <c r="I956" i="8"/>
  <c r="R1031" i="8"/>
  <c r="J744" i="8"/>
  <c r="I980" i="8"/>
  <c r="J929" i="8"/>
  <c r="J38" i="8"/>
  <c r="I698" i="8"/>
  <c r="J920" i="8"/>
  <c r="I409" i="8"/>
  <c r="R891" i="8"/>
  <c r="R747" i="8"/>
  <c r="O627" i="8"/>
  <c r="S687" i="8"/>
  <c r="O917" i="8"/>
  <c r="I530" i="8"/>
  <c r="S877" i="8"/>
  <c r="J224" i="8"/>
  <c r="R226" i="8"/>
  <c r="I1017" i="8"/>
  <c r="I447" i="8"/>
  <c r="I884" i="8"/>
  <c r="I807" i="8"/>
  <c r="I867" i="8"/>
  <c r="S977" i="8"/>
  <c r="I800" i="8"/>
  <c r="I913" i="8"/>
  <c r="J906" i="8"/>
  <c r="S402" i="8"/>
  <c r="I996" i="8"/>
  <c r="I246" i="8"/>
  <c r="I593" i="8"/>
  <c r="J533" i="8"/>
  <c r="O222" i="8"/>
  <c r="I80" i="8"/>
  <c r="S887" i="8"/>
  <c r="J1010" i="8"/>
  <c r="J716" i="8"/>
  <c r="J229" i="8"/>
  <c r="J732" i="8"/>
  <c r="I54" i="8"/>
  <c r="J740" i="8"/>
  <c r="J1044" i="8"/>
  <c r="R911" i="8"/>
  <c r="O277" i="8"/>
  <c r="S667" i="8"/>
  <c r="I59" i="8"/>
  <c r="I848" i="8"/>
  <c r="O907" i="8"/>
  <c r="J134" i="8"/>
  <c r="I627" i="8"/>
  <c r="I728" i="8"/>
  <c r="I324" i="8"/>
  <c r="O1011" i="8"/>
  <c r="S657" i="8"/>
  <c r="R21" i="8"/>
  <c r="S831" i="8"/>
  <c r="R1047" i="8"/>
  <c r="R517" i="8"/>
  <c r="J324" i="8"/>
  <c r="R1007" i="8"/>
  <c r="I686" i="8"/>
  <c r="O921" i="8"/>
  <c r="I417" i="8"/>
  <c r="S406" i="8"/>
  <c r="J314" i="8"/>
  <c r="S706" i="8"/>
  <c r="I507" i="8"/>
  <c r="I854" i="8"/>
  <c r="O316" i="8"/>
  <c r="J728" i="8"/>
  <c r="I463" i="8"/>
  <c r="O552" i="8"/>
  <c r="J6" i="8"/>
  <c r="I731" i="8"/>
  <c r="S492" i="8"/>
  <c r="S672" i="8"/>
  <c r="J504" i="8"/>
  <c r="O311" i="8"/>
  <c r="J979" i="8"/>
  <c r="I230" i="8"/>
  <c r="S597" i="8"/>
  <c r="J769" i="8"/>
  <c r="R11" i="8"/>
  <c r="I522" i="8"/>
  <c r="I204" i="8"/>
  <c r="S367" i="8"/>
  <c r="I859" i="8"/>
  <c r="O487" i="8"/>
  <c r="J950" i="8"/>
  <c r="J702" i="8"/>
  <c r="O187" i="8"/>
  <c r="R531" i="8"/>
  <c r="O1037" i="8"/>
  <c r="I209" i="8"/>
  <c r="J1047" i="8"/>
  <c r="J164" i="8"/>
  <c r="R586" i="8"/>
  <c r="I282" i="8"/>
  <c r="O737" i="8"/>
  <c r="O387" i="8"/>
  <c r="S67" i="8"/>
  <c r="J530" i="8"/>
  <c r="J942" i="8"/>
  <c r="S467" i="8"/>
  <c r="J839" i="8"/>
  <c r="R407" i="8"/>
  <c r="O177" i="8"/>
  <c r="J149" i="8"/>
  <c r="J830" i="8"/>
  <c r="I200" i="8"/>
  <c r="J188" i="8"/>
  <c r="I488" i="8"/>
  <c r="O376" i="8"/>
  <c r="I387" i="8"/>
  <c r="I957" i="8"/>
  <c r="I207" i="8"/>
  <c r="I309" i="8"/>
  <c r="I537" i="8"/>
  <c r="I623" i="8"/>
  <c r="I798" i="8"/>
  <c r="O732" i="8"/>
  <c r="O102" i="8"/>
  <c r="J756" i="8"/>
  <c r="R252" i="8"/>
  <c r="R72" i="8"/>
  <c r="J629" i="8"/>
  <c r="O317" i="8"/>
  <c r="I806" i="8"/>
  <c r="S427" i="8"/>
  <c r="O41" i="8"/>
  <c r="J86" i="8"/>
  <c r="J679" i="8"/>
  <c r="I38" i="8"/>
  <c r="R731" i="8"/>
  <c r="R137" i="8"/>
  <c r="S677" i="8"/>
  <c r="R677" i="8"/>
  <c r="S771" i="8"/>
  <c r="I229" i="8"/>
  <c r="I949" i="8"/>
  <c r="O547" i="8"/>
  <c r="I1046" i="8"/>
  <c r="I477" i="8"/>
  <c r="J884" i="8"/>
  <c r="O616" i="8"/>
  <c r="I824" i="8"/>
  <c r="J264" i="8"/>
  <c r="R971" i="8"/>
  <c r="I372" i="8"/>
  <c r="S401" i="8"/>
  <c r="I188" i="8"/>
  <c r="O127" i="8"/>
  <c r="I620" i="8"/>
  <c r="I894" i="8"/>
  <c r="S311" i="8"/>
  <c r="J642" i="8"/>
  <c r="J564" i="8"/>
  <c r="O327" i="8"/>
  <c r="R357" i="8"/>
  <c r="J357" i="8"/>
  <c r="I704" i="8"/>
  <c r="I117" i="8"/>
  <c r="I57" i="8"/>
  <c r="O697" i="8"/>
  <c r="R561" i="8"/>
  <c r="J169" i="8"/>
  <c r="J237" i="8"/>
  <c r="R946" i="8"/>
  <c r="R196" i="8"/>
  <c r="I288" i="8"/>
  <c r="J147" i="8"/>
  <c r="I532" i="8"/>
  <c r="I609" i="8"/>
  <c r="J378" i="8"/>
  <c r="I982" i="8"/>
  <c r="J628" i="8"/>
  <c r="O642" i="8"/>
  <c r="S162" i="8"/>
  <c r="S342" i="8"/>
  <c r="I741" i="8"/>
  <c r="I606" i="8"/>
  <c r="S113" i="8"/>
  <c r="J895" i="8"/>
  <c r="O456" i="8"/>
  <c r="R53" i="8"/>
  <c r="O1026" i="8"/>
  <c r="S133" i="8"/>
  <c r="O73" i="8"/>
  <c r="S936" i="8"/>
  <c r="R403" i="8"/>
  <c r="S608" i="8"/>
  <c r="R803" i="8"/>
  <c r="J870" i="8"/>
  <c r="I685" i="8"/>
  <c r="I625" i="8"/>
  <c r="R163" i="8"/>
  <c r="J235" i="8"/>
  <c r="S276" i="8"/>
  <c r="R258" i="8"/>
  <c r="R758" i="8"/>
  <c r="I1045" i="8"/>
  <c r="R168" i="8"/>
  <c r="J847" i="8"/>
  <c r="I496" i="8"/>
  <c r="S802" i="8"/>
  <c r="R232" i="8"/>
  <c r="I1033" i="8"/>
  <c r="J175" i="8"/>
  <c r="J637" i="8"/>
  <c r="I556" i="8"/>
  <c r="S982" i="8"/>
  <c r="O112" i="8"/>
  <c r="J112" i="8"/>
  <c r="I900" i="8"/>
  <c r="S23" i="8"/>
  <c r="S998" i="8"/>
  <c r="J1050" i="8"/>
  <c r="J141" i="8"/>
  <c r="J371" i="8"/>
  <c r="R863" i="8"/>
  <c r="S283" i="8"/>
  <c r="R353" i="8"/>
  <c r="O98" i="8"/>
  <c r="I141" i="8"/>
  <c r="O68" i="8"/>
  <c r="R428" i="8"/>
  <c r="O578" i="8"/>
  <c r="S336" i="8"/>
  <c r="R978" i="8"/>
  <c r="S528" i="8"/>
  <c r="I630" i="8"/>
  <c r="R983" i="8"/>
  <c r="I535" i="8"/>
  <c r="O318" i="8"/>
  <c r="O712" i="8"/>
  <c r="I196" i="8"/>
  <c r="I796" i="8"/>
  <c r="S652" i="8"/>
  <c r="I189" i="8"/>
  <c r="J399" i="8"/>
  <c r="J768" i="8"/>
  <c r="R108" i="8"/>
  <c r="I436" i="8"/>
  <c r="J676" i="8"/>
  <c r="O23" i="8"/>
  <c r="I697" i="8"/>
  <c r="S193" i="8"/>
  <c r="I142" i="8"/>
  <c r="I928" i="8"/>
  <c r="I553" i="8"/>
  <c r="J322" i="8"/>
  <c r="I472" i="8"/>
  <c r="I426" i="8"/>
  <c r="S57" i="8"/>
  <c r="R342" i="8"/>
  <c r="I383" i="8"/>
  <c r="I923" i="8"/>
  <c r="S987" i="8"/>
  <c r="I328" i="8"/>
  <c r="I1012" i="8"/>
  <c r="J849" i="8"/>
  <c r="J953" i="8"/>
  <c r="J891" i="8"/>
  <c r="J846" i="8"/>
  <c r="J1041" i="8"/>
  <c r="I486" i="8"/>
  <c r="I176" i="8"/>
  <c r="S81" i="8"/>
  <c r="I79" i="8"/>
  <c r="O501" i="8"/>
  <c r="O507" i="8"/>
  <c r="R777" i="8"/>
  <c r="R981" i="8"/>
  <c r="S281" i="8"/>
  <c r="R437" i="8"/>
  <c r="O597" i="8"/>
  <c r="S777" i="8"/>
  <c r="R467" i="8"/>
  <c r="R101" i="8"/>
  <c r="R17" i="8"/>
  <c r="R77" i="8"/>
  <c r="J548" i="8"/>
  <c r="S471" i="8"/>
  <c r="J794" i="8"/>
  <c r="I764" i="8"/>
  <c r="I87" i="8"/>
  <c r="J1004" i="8"/>
  <c r="R817" i="8"/>
  <c r="R417" i="8"/>
  <c r="I534" i="8"/>
  <c r="I912" i="8"/>
  <c r="J938" i="8"/>
  <c r="I739" i="8"/>
  <c r="I349" i="8"/>
  <c r="S207" i="8"/>
  <c r="O437" i="8"/>
  <c r="S167" i="8"/>
  <c r="J569" i="8"/>
  <c r="J230" i="8"/>
  <c r="S457" i="8"/>
  <c r="J807" i="8"/>
  <c r="J387" i="8"/>
  <c r="I897" i="8"/>
  <c r="J344" i="8"/>
  <c r="I268" i="8"/>
  <c r="J704" i="8"/>
  <c r="J279" i="8"/>
  <c r="I253" i="8"/>
  <c r="J579" i="8"/>
  <c r="J793" i="8"/>
  <c r="I879" i="8"/>
  <c r="I666" i="8"/>
  <c r="J651" i="8"/>
  <c r="J861" i="8"/>
  <c r="J473" i="8"/>
  <c r="S252" i="8"/>
  <c r="R1013" i="8"/>
  <c r="O228" i="8"/>
  <c r="R143" i="8"/>
  <c r="O653" i="8"/>
  <c r="O968" i="8"/>
  <c r="R728" i="8"/>
  <c r="R883" i="8"/>
  <c r="O263" i="8"/>
  <c r="R648" i="8"/>
  <c r="R463" i="8"/>
  <c r="O818" i="8"/>
  <c r="R348" i="8"/>
  <c r="S593" i="8"/>
  <c r="J341" i="8"/>
  <c r="O523" i="8"/>
  <c r="S156" i="8"/>
  <c r="I1050" i="8"/>
  <c r="S96" i="8"/>
  <c r="I115" i="8"/>
  <c r="O848" i="8"/>
  <c r="S322" i="8"/>
  <c r="I277" i="8"/>
  <c r="J346" i="8"/>
  <c r="I406" i="8"/>
  <c r="I759" i="8"/>
  <c r="J558" i="8"/>
  <c r="S128" i="8"/>
  <c r="J706" i="8"/>
  <c r="I346" i="8"/>
  <c r="R382" i="8"/>
  <c r="R742" i="8"/>
  <c r="J88" i="8"/>
  <c r="R1003" i="8"/>
  <c r="O593" i="8"/>
  <c r="O53" i="8"/>
  <c r="J360" i="8"/>
  <c r="S606" i="8"/>
  <c r="R878" i="8"/>
  <c r="J565" i="8"/>
  <c r="J480" i="8"/>
  <c r="R188" i="8"/>
  <c r="S463" i="8"/>
  <c r="S576" i="8"/>
  <c r="R73" i="8"/>
  <c r="O698" i="8"/>
  <c r="I240" i="8"/>
  <c r="J390" i="8"/>
  <c r="I660" i="8"/>
  <c r="R918" i="8"/>
  <c r="O726" i="8"/>
  <c r="S743" i="8"/>
  <c r="J540" i="8"/>
  <c r="O366" i="8"/>
  <c r="O788" i="8"/>
  <c r="J697" i="8"/>
  <c r="I106" i="8"/>
  <c r="I1027" i="8"/>
  <c r="I88" i="8"/>
  <c r="I832" i="8"/>
  <c r="I318" i="8"/>
  <c r="I763" i="8"/>
  <c r="J466" i="8"/>
  <c r="J76" i="8"/>
  <c r="R82" i="8"/>
  <c r="J168" i="8"/>
  <c r="J352" i="8"/>
  <c r="I618" i="8"/>
  <c r="J489" i="8"/>
  <c r="J412" i="8"/>
  <c r="I711" i="8"/>
  <c r="I366" i="8"/>
  <c r="J671" i="8"/>
  <c r="J743" i="8"/>
  <c r="I742" i="8"/>
  <c r="J581" i="8"/>
  <c r="R12" i="8"/>
  <c r="I323" i="8"/>
  <c r="I713" i="8"/>
  <c r="O861" i="8"/>
  <c r="J308" i="8"/>
  <c r="R897" i="8"/>
  <c r="S11" i="8"/>
  <c r="J402" i="8"/>
  <c r="I788" i="8"/>
  <c r="I458" i="8"/>
  <c r="O701" i="8"/>
  <c r="I440" i="8"/>
  <c r="R187" i="8"/>
  <c r="I109" i="8"/>
  <c r="J818" i="8"/>
  <c r="J234" i="8"/>
  <c r="I504" i="8"/>
  <c r="J624" i="8"/>
  <c r="I74" i="8"/>
  <c r="I614" i="8"/>
  <c r="O687" i="8"/>
  <c r="S907" i="8"/>
  <c r="I582" i="8"/>
  <c r="J414" i="8"/>
  <c r="R801" i="8"/>
  <c r="I1002" i="8"/>
  <c r="J659" i="8"/>
  <c r="R807" i="8"/>
  <c r="O911" i="8"/>
  <c r="J500" i="8"/>
  <c r="J749" i="8"/>
  <c r="I266" i="8"/>
  <c r="J114" i="8"/>
  <c r="J84" i="8"/>
  <c r="O827" i="8"/>
  <c r="O377" i="8"/>
  <c r="I794" i="8"/>
  <c r="S196" i="8"/>
  <c r="O856" i="8"/>
  <c r="I298" i="8"/>
  <c r="J288" i="8"/>
  <c r="J688" i="8"/>
  <c r="J472" i="8"/>
  <c r="J802" i="8"/>
  <c r="J712" i="8"/>
  <c r="O312" i="8"/>
  <c r="I981" i="8"/>
  <c r="R912" i="8"/>
  <c r="I1041" i="8"/>
  <c r="I816" i="8"/>
  <c r="J383" i="8"/>
  <c r="J246" i="8"/>
  <c r="J326" i="8"/>
  <c r="S191" i="8"/>
  <c r="J738" i="8"/>
  <c r="I999" i="8"/>
  <c r="I863" i="8"/>
  <c r="I96" i="8"/>
  <c r="J596" i="8"/>
  <c r="I793" i="8"/>
  <c r="S147" i="8"/>
  <c r="S117" i="8"/>
  <c r="I911" i="8"/>
  <c r="I336" i="8"/>
  <c r="J128" i="8"/>
  <c r="S637" i="8"/>
  <c r="O51" i="8"/>
  <c r="I289" i="8"/>
  <c r="O817" i="8"/>
  <c r="I929" i="8"/>
  <c r="O197" i="8"/>
  <c r="S1041" i="8"/>
  <c r="R411" i="8"/>
  <c r="J986" i="8"/>
  <c r="I252" i="8"/>
  <c r="R177" i="8"/>
  <c r="J349" i="8"/>
  <c r="O617" i="8"/>
  <c r="J1002" i="8"/>
  <c r="S886" i="8"/>
  <c r="R556" i="8"/>
  <c r="S917" i="8"/>
  <c r="O141" i="8"/>
  <c r="J444" i="8"/>
  <c r="S747" i="8"/>
  <c r="J1040" i="8"/>
  <c r="I889" i="8"/>
  <c r="I818" i="8"/>
  <c r="O706" i="8"/>
  <c r="I434" i="8"/>
  <c r="I404" i="8"/>
  <c r="J944" i="8"/>
  <c r="I579" i="8"/>
  <c r="J853" i="8"/>
  <c r="O147" i="8"/>
  <c r="S822" i="8"/>
  <c r="O762" i="8"/>
  <c r="O77" i="8"/>
  <c r="S71" i="8"/>
  <c r="S531" i="8"/>
  <c r="I236" i="8"/>
  <c r="R381" i="8"/>
  <c r="I479" i="8"/>
  <c r="J649" i="8"/>
  <c r="J897" i="8"/>
  <c r="R711" i="8"/>
  <c r="O107" i="8"/>
  <c r="R687" i="8"/>
  <c r="I710" i="8"/>
  <c r="J98" i="8"/>
  <c r="I350" i="8"/>
  <c r="J674" i="8"/>
  <c r="S826" i="8"/>
  <c r="S766" i="8"/>
  <c r="J139" i="8"/>
  <c r="F6" i="8"/>
  <c r="J456" i="8"/>
  <c r="J731" i="8"/>
  <c r="R487" i="8"/>
  <c r="J594" i="8"/>
  <c r="S41" i="8"/>
  <c r="J59" i="8"/>
  <c r="I139" i="8"/>
  <c r="R247" i="8"/>
  <c r="S261" i="8"/>
  <c r="O496" i="8"/>
  <c r="I829" i="8"/>
  <c r="R291" i="8"/>
  <c r="O217" i="8"/>
  <c r="J200" i="8"/>
  <c r="J204" i="8"/>
  <c r="J539" i="8"/>
  <c r="R916" i="8"/>
  <c r="I597" i="8"/>
  <c r="R496" i="8"/>
  <c r="J516" i="8"/>
  <c r="J833" i="8"/>
  <c r="J941" i="8"/>
  <c r="I1043" i="8"/>
  <c r="I744" i="8"/>
  <c r="O27" i="8"/>
  <c r="J290" i="8"/>
  <c r="J252" i="8"/>
  <c r="R647" i="8"/>
  <c r="O557" i="8"/>
  <c r="J987" i="8"/>
  <c r="J762" i="8"/>
  <c r="I49" i="8"/>
  <c r="J49" i="8"/>
  <c r="J68" i="8"/>
  <c r="I260" i="8"/>
  <c r="J689" i="8"/>
  <c r="O556" i="8"/>
  <c r="I134" i="8"/>
  <c r="J374" i="8"/>
  <c r="R907" i="8"/>
  <c r="J644" i="8"/>
  <c r="I379" i="8"/>
  <c r="I234" i="8"/>
  <c r="J949" i="8"/>
  <c r="I174" i="8"/>
  <c r="J266" i="8"/>
  <c r="O761" i="8"/>
  <c r="S251" i="8"/>
  <c r="I1034" i="8"/>
  <c r="O766" i="8"/>
  <c r="S447" i="8"/>
  <c r="I768" i="8"/>
  <c r="S882" i="8"/>
  <c r="O432" i="8"/>
  <c r="I566" i="8"/>
  <c r="R791" i="8"/>
  <c r="O101" i="8"/>
  <c r="J536" i="8"/>
  <c r="S951" i="8"/>
  <c r="S27" i="8"/>
  <c r="O261" i="8"/>
  <c r="I294" i="8"/>
  <c r="I258" i="8"/>
  <c r="I1009" i="8"/>
  <c r="O731" i="8"/>
  <c r="R617" i="8"/>
  <c r="J162" i="8"/>
  <c r="O47" i="8"/>
  <c r="J144" i="8"/>
  <c r="J239" i="8"/>
  <c r="S247" i="8"/>
  <c r="O727" i="8"/>
  <c r="R1006" i="8"/>
  <c r="J974" i="8"/>
  <c r="J292" i="8"/>
  <c r="J666" i="8"/>
  <c r="J173" i="8"/>
  <c r="J791" i="8"/>
  <c r="I762" i="8"/>
  <c r="J8" i="8"/>
  <c r="S397" i="8"/>
  <c r="O831" i="8"/>
  <c r="O741" i="8"/>
  <c r="O561" i="8"/>
  <c r="J829" i="8"/>
  <c r="R1041" i="8"/>
  <c r="O891" i="8"/>
  <c r="S466" i="8"/>
  <c r="O196" i="8"/>
  <c r="S291" i="8"/>
  <c r="I719" i="8"/>
  <c r="J709" i="8"/>
  <c r="I68" i="8"/>
  <c r="O157" i="8"/>
  <c r="I89" i="8"/>
  <c r="S561" i="8"/>
  <c r="R681" i="8"/>
  <c r="J74" i="8"/>
  <c r="I44" i="8"/>
  <c r="S1036" i="8"/>
  <c r="I921" i="8"/>
  <c r="J323" i="8"/>
  <c r="I410" i="8"/>
  <c r="J296" i="8"/>
  <c r="R157" i="8"/>
  <c r="O821" i="8"/>
  <c r="I509" i="8"/>
  <c r="I1039" i="8"/>
  <c r="J170" i="8"/>
  <c r="I882" i="8"/>
  <c r="J262" i="8"/>
  <c r="F8" i="8"/>
  <c r="O137" i="8"/>
  <c r="I529" i="8"/>
  <c r="O711" i="8"/>
  <c r="I419" i="8"/>
  <c r="O17" i="8"/>
  <c r="J779" i="8"/>
  <c r="J717" i="8"/>
  <c r="R466" i="8"/>
  <c r="J79" i="8"/>
  <c r="I284" i="8"/>
</calcChain>
</file>

<file path=xl/comments1.xml><?xml version="1.0" encoding="utf-8"?>
<comments xmlns="http://schemas.openxmlformats.org/spreadsheetml/2006/main">
  <authors>
    <author>Admin</author>
  </authors>
  <commentList>
    <comment ref="M1" authorId="0">
      <text>
        <r>
          <rPr>
            <b/>
            <sz val="12"/>
            <color indexed="81"/>
            <rFont val="Times New Roman"/>
            <family val="1"/>
          </rPr>
          <t>Thay đổi tên lớp của GVCN; Nếu không phải của GVCN xóa nội dung ô này</t>
        </r>
      </text>
    </comment>
    <comment ref="Q1" authorId="0">
      <text>
        <r>
          <rPr>
            <b/>
            <sz val="12"/>
            <color indexed="81"/>
            <rFont val="Times New Roman"/>
            <family val="1"/>
          </rPr>
          <t>Số ký tự lớp. VD: Dạng 1A1 là 3; Dạng 1A là 2,...</t>
        </r>
      </text>
    </comment>
    <comment ref="V1" authorId="0">
      <text>
        <r>
          <rPr>
            <sz val="12"/>
            <color indexed="81"/>
            <rFont val="Tahoma"/>
            <family val="2"/>
          </rPr>
          <t xml:space="preserve">Có thể thay đổi ngày của tuần bắt đầu năm học tại đây
</t>
        </r>
      </text>
    </comment>
  </commentList>
</comments>
</file>

<file path=xl/comments2.xml><?xml version="1.0" encoding="utf-8"?>
<comments xmlns="http://schemas.openxmlformats.org/spreadsheetml/2006/main">
  <authors>
    <author>Nguyet Hang</author>
  </authors>
  <commentList>
    <comment ref="E95" authorId="0">
      <text>
        <r>
          <rPr>
            <b/>
            <sz val="9"/>
            <color indexed="81"/>
            <rFont val="Tahoma"/>
            <family val="2"/>
          </rPr>
          <t>Nguyet Hang:</t>
        </r>
        <r>
          <rPr>
            <sz val="9"/>
            <color indexed="81"/>
            <rFont val="Tahoma"/>
            <family val="2"/>
          </rPr>
          <t xml:space="preserve">
</t>
        </r>
      </text>
    </comment>
  </commentList>
</comments>
</file>

<file path=xl/sharedStrings.xml><?xml version="1.0" encoding="utf-8"?>
<sst xmlns="http://schemas.openxmlformats.org/spreadsheetml/2006/main" count="4201" uniqueCount="937">
  <si>
    <t>Buổi học thứ hai/ ngày</t>
  </si>
  <si>
    <t>Ngày/ thứ</t>
  </si>
  <si>
    <t>Tiết theo TKB</t>
  </si>
  <si>
    <t>Tiết theo PPCT</t>
  </si>
  <si>
    <t>Tên bài</t>
  </si>
  <si>
    <t>Đồ dùng dạy học</t>
  </si>
  <si>
    <t>Toán</t>
  </si>
  <si>
    <t>Chính tả</t>
  </si>
  <si>
    <t>Tin học</t>
  </si>
  <si>
    <t>HD học Toán</t>
  </si>
  <si>
    <t>Môn    (Phân môn)</t>
  </si>
  <si>
    <t>Môn      (Phân môn)</t>
  </si>
  <si>
    <t>HD học TV</t>
  </si>
  <si>
    <t>Ba   2/1</t>
  </si>
  <si>
    <t>Âm nhạc</t>
  </si>
  <si>
    <t>Thể dục</t>
  </si>
  <si>
    <t>HĐTT-CC</t>
  </si>
  <si>
    <t>HĐTT-ĐS</t>
  </si>
  <si>
    <t>HĐTT-CĐ</t>
  </si>
  <si>
    <t>Ôn tập</t>
  </si>
  <si>
    <t>22Chính tả</t>
  </si>
  <si>
    <t>Đạo đức</t>
  </si>
  <si>
    <t>Mĩ thuật</t>
  </si>
  <si>
    <t>Tập đọc</t>
  </si>
  <si>
    <t>Lớp</t>
  </si>
  <si>
    <t>STT</t>
  </si>
  <si>
    <t>Mon hoc</t>
  </si>
  <si>
    <t>Noi dung</t>
  </si>
  <si>
    <t>Do dung day hoc</t>
  </si>
  <si>
    <t>PPCT</t>
  </si>
  <si>
    <t>DS Mon hoc</t>
  </si>
  <si>
    <t>Buổi học thứ nhất/ ngày</t>
  </si>
  <si>
    <t>Đầu tuần</t>
  </si>
  <si>
    <t>Kí hiệu</t>
  </si>
  <si>
    <t>Viết tắt</t>
  </si>
  <si>
    <t>Tuần</t>
  </si>
  <si>
    <t>in</t>
  </si>
  <si>
    <t>Đầu năm</t>
  </si>
  <si>
    <t>Tuần sau Tết</t>
  </si>
  <si>
    <t>GVCN</t>
  </si>
  <si>
    <t>Số ký tự lớp</t>
  </si>
  <si>
    <t>Tiết/Môn</t>
  </si>
  <si>
    <t>TT Môn</t>
  </si>
  <si>
    <t>HƯỚNG DẪN SỬ DỤNG</t>
  </si>
  <si>
    <t>Giới thiệu</t>
  </si>
  <si>
    <t xml:space="preserve">LICH BAO GIANG là một bảng tính giúp đơn giản hóa việc báo giảng dành </t>
  </si>
  <si>
    <t>cho GVCN/ GVCN khi thực hiện làm sổ báo giảng.</t>
  </si>
  <si>
    <t>Dành cho GV tiểu học</t>
  </si>
  <si>
    <t>Các tiết học tự động được điều chỉnh theo thời khóa biểu và PPCT.</t>
  </si>
  <si>
    <t>-</t>
  </si>
  <si>
    <t>Có thể điều chỉnh tiết dạy bù tuy vậy khuyến khích việc điều chỉnh tiết dạy bù</t>
  </si>
  <si>
    <t>bằng cách ghi bằng bút mực khác màu như quy định chung của Hà Nội.</t>
  </si>
  <si>
    <t>Hướng dẫn sử dụng</t>
  </si>
  <si>
    <t>a</t>
  </si>
  <si>
    <t xml:space="preserve">Dành cho GVCN </t>
  </si>
  <si>
    <t xml:space="preserve">Bảng có 2 SHEET chính: LICH BAO GIANG và DATA; </t>
  </si>
  <si>
    <t>SHEET LICH BAO GIANG: Nơi chọn Thời khóa biểu và in</t>
  </si>
  <si>
    <t>SHEET DATA: Nơi chứa PPCT chi tiết các môn học</t>
  </si>
  <si>
    <t>*</t>
  </si>
  <si>
    <t>Quy định chung</t>
  </si>
  <si>
    <t>Các ô có dữ liệu được in màu xanh có thể điều chỉnh được dữ liệu.</t>
  </si>
  <si>
    <t>Các tuần sau nghỉ tết sẽ đặt ô đang có dữ liệu là số 0 thành 7 nếu nghỉ Tết 01 tuần</t>
  </si>
  <si>
    <t xml:space="preserve">Điền thông tin tên lớp tại ô M1 (cạnh ô GVCN); Tên lớp sẽ điền vào tất cả các </t>
  </si>
  <si>
    <t>tiết học có học trong LICH BAO GIANG</t>
  </si>
  <si>
    <t>B1:</t>
  </si>
  <si>
    <t>B2:</t>
  </si>
  <si>
    <t>Điền môn học và danh sách PPCT các môn học tại SHEET DATA</t>
  </si>
  <si>
    <t xml:space="preserve">(Nên làm một lần cho mỗi khối trước khi chuyển cho GV cùng khối khác do </t>
  </si>
  <si>
    <t>thông thường các lớp cùng khối học sẽ có PPCT giống nhau)</t>
  </si>
  <si>
    <t>Lưu ý: Do một môn học có thể có nhiều phân môn; VD môn HĐTT có Chào cờ,</t>
  </si>
  <si>
    <t>Sinh hoạt lớp, Đọc sách, … nên các môn học này nên tách thành từng môn</t>
  </si>
  <si>
    <t>B3:</t>
  </si>
  <si>
    <t>b</t>
  </si>
  <si>
    <t>Dành cho GVBM</t>
  </si>
  <si>
    <t>Xóa thông tin tên lớp tại ô M1 (cạnh ô GVCN) do lớp của mỗi môn/  tiết là khác nhau</t>
  </si>
  <si>
    <t>Điền số ký tự tên lớp của trường. VD trường đặt tên lớp là 1A, 1B thì số ký tự là 2</t>
  </si>
  <si>
    <t>trường đặt tên lớp là 1A1, 1A2 thì số ký tự là 3</t>
  </si>
  <si>
    <t>nên chúng tôi quy định PPCT sẽ có dạng &lt;Tên môn/ Phân môn&gt; &lt;Tên lớp.&gt;</t>
  </si>
  <si>
    <t>VD: Môn Mĩ thuật cho lớp 1A sẽ là Mĩ thuật 1A</t>
  </si>
  <si>
    <t>Cùng một môn học nhưng có thể có tiết học buổi 2 thì đó được coi là 2 môn.</t>
  </si>
  <si>
    <t>Ví dụ: Mĩ thuật-TC 1A và Mĩ thuật 1A</t>
  </si>
  <si>
    <t>Lưu ý: Do một môn học có thể dạy cho nhiều lớp và cần điền lớp cho các môn học</t>
  </si>
  <si>
    <t>Việc gõ dữ liệu có thể sao chép từ nguồn có sẵn nhưng phải đảm bảo tính chính xác</t>
  </si>
  <si>
    <t>về tên môn (hay nhầm khi gõ thiếu/ thừa dấu cách).</t>
  </si>
  <si>
    <t>bởi Đào Hải Cương (0982.962.588 - haicuong@gmail.com)</t>
  </si>
  <si>
    <t>và thành 14 nếu nghỉ Tết 02 tuần (Cột Tuần sau Tết).</t>
  </si>
  <si>
    <t xml:space="preserve">Phiên bản nâng cấp </t>
  </si>
  <si>
    <t>Hai</t>
  </si>
  <si>
    <t xml:space="preserve">Ba </t>
  </si>
  <si>
    <t>Tư</t>
  </si>
  <si>
    <t>Năm</t>
  </si>
  <si>
    <t>Sáu</t>
  </si>
  <si>
    <t>Kiểm tra</t>
  </si>
  <si>
    <t>Tiết</t>
  </si>
  <si>
    <t>Buổi</t>
  </si>
  <si>
    <t>Sáng</t>
  </si>
  <si>
    <t>Chiều</t>
  </si>
  <si>
    <t>THỜI KHÓA BIỂU</t>
  </si>
  <si>
    <t>Bản quyền dành cho</t>
  </si>
  <si>
    <t>Tuần Tết</t>
  </si>
  <si>
    <t>(Dùng cho ghi thời gian vào bài soạn)</t>
  </si>
  <si>
    <t xml:space="preserve">Khi copy dữ liệu từ file có sẵn vào, luôn nhớ dán dữ liệu bằng cách nhấn chuột phải chọn </t>
  </si>
  <si>
    <t>Paste Value.</t>
  </si>
  <si>
    <t>Kể chuyện</t>
  </si>
  <si>
    <t>Chào cờ</t>
  </si>
  <si>
    <t>Luyện tập</t>
  </si>
  <si>
    <t>Luyện tập chung</t>
  </si>
  <si>
    <t>LT &amp; Câu</t>
  </si>
  <si>
    <t>Tập làm văn</t>
  </si>
  <si>
    <t>Ôn tập về hình học</t>
  </si>
  <si>
    <t>Ôn tập về giải toán</t>
  </si>
  <si>
    <t>Ôn tập về đại lượng</t>
  </si>
  <si>
    <t>HAI</t>
  </si>
  <si>
    <t>BA</t>
  </si>
  <si>
    <t>TƯ</t>
  </si>
  <si>
    <t>NĂM</t>
  </si>
  <si>
    <t>SÁU</t>
  </si>
  <si>
    <t>riêng biệt. Chẳng hạn, HĐTT-CC, HĐTT-SH, HĐTT-ĐS,…</t>
  </si>
  <si>
    <t>SHEET TKB: Chọn Thời khóa biểu</t>
  </si>
  <si>
    <t>SHEET DATE: In ngày tháng theo tuần (để viết vào KH dạy học)</t>
  </si>
  <si>
    <t>Chọn thời khóa biểu các tiết học tại ô Môn/ Phân môn tại SHEET TKB</t>
  </si>
  <si>
    <t>Bản nâng cấp Lịch báo giảng v3.0 (2018-2019)</t>
  </si>
  <si>
    <t xml:space="preserve">Các năm học tiếp theo cần (1) thay đổi ngày bắt đầu năm học mới tại ô V1- Sheet LICH </t>
  </si>
  <si>
    <t>BAO GIANG (2) thay đổi tuần Tết để đảm bảo ngày tháng đúng</t>
  </si>
  <si>
    <t>Tập biểu diễn</t>
  </si>
  <si>
    <t>Phiếu thăm</t>
  </si>
  <si>
    <t>HĐTT-SHL</t>
  </si>
  <si>
    <t>©Trường Tiểu học Lê Ngọc Hân, Gia Lâm</t>
  </si>
  <si>
    <t>Ôn tập và KT cuối kì 2</t>
  </si>
  <si>
    <t>HĐTT-SH</t>
  </si>
  <si>
    <t>Tiếng Anh</t>
  </si>
  <si>
    <t>Tập viết</t>
  </si>
  <si>
    <t>Ôn chữ hoa A,M, N, V (2)</t>
  </si>
  <si>
    <t>Thủ công</t>
  </si>
  <si>
    <t>TN&amp;XH</t>
  </si>
  <si>
    <t>Ôn tập: Xã hội</t>
  </si>
  <si>
    <t>Thực hành xem đồng hồ</t>
  </si>
  <si>
    <t>Học hát:”Bài Thật là hay”</t>
  </si>
  <si>
    <t>Ôn: “Bài Thật là hay”</t>
  </si>
  <si>
    <t>Ôn bài hát: Xoè hoa</t>
  </si>
  <si>
    <t>Học hát: Bài Múa vui</t>
  </si>
  <si>
    <t>Ôn tập bài hát: Múa vui</t>
  </si>
  <si>
    <t>Ôn tập 3 bài hát: Thật là hay, Xoè hoa, Múa vui</t>
  </si>
  <si>
    <t>Học hát: Bài Chúc mừng sinh nhật</t>
  </si>
  <si>
    <t>Ôn tập bài hát: Chúc mừng sinh nhật</t>
  </si>
  <si>
    <t>Học hát: Bài cộc cách, tùng cheng</t>
  </si>
  <si>
    <t>Học hát: Bài Chiến sĩ tí hon</t>
  </si>
  <si>
    <t>Ôn tập bài hát: Chiến sĩ tí hon</t>
  </si>
  <si>
    <t>Ôn tập 3 bài hát: Chúc mừng sinh nhật, Cộc cách tùng cheng, Chiến sĩ tí hon.</t>
  </si>
  <si>
    <t>Học hát bài: Trên con đường đến trường.</t>
  </si>
  <si>
    <t>Ôn tập bài hát: Trên con đường đến trường.</t>
  </si>
  <si>
    <t>Họ hát bài: Hoa lá mùa xuân.</t>
  </si>
  <si>
    <t>Ôn tập bài hát: Hoa lá mùa xuân.</t>
  </si>
  <si>
    <t>Học hát bài: Chim chích bông</t>
  </si>
  <si>
    <t>Ôn tạp bài hát: Chim chích bông</t>
  </si>
  <si>
    <t>Học háy bài: Chú Ếch con</t>
  </si>
  <si>
    <t> Ôn tập bài hát: Chú Ếch con.</t>
  </si>
  <si>
    <t>Học hát bài: Bắc kim thang.</t>
  </si>
  <si>
    <t> Ôn tập bài hát: Bắc kim thang, tập hát lời mới.</t>
  </si>
  <si>
    <t>Ôn tập 2 bài hát: Chim chích bông, Chú Ếch con.</t>
  </si>
  <si>
    <t>Nghe nhạc.</t>
  </si>
  <si>
    <t>Học hát: Dành cho địa phương tự chọn</t>
  </si>
  <si>
    <t>Ôn tập các bài hát đã chọn.</t>
  </si>
  <si>
    <t>TC: Có công mài sắt, có ngày nên kim.</t>
  </si>
  <si>
    <t>NV: Ngày hôm qua đâu rồi?</t>
  </si>
  <si>
    <t>TC: Phần thưởng.</t>
  </si>
  <si>
    <t>NV: Làm việc thật là vui.</t>
  </si>
  <si>
    <t xml:space="preserve"> TC: Bạn của Nai nhỏ.</t>
  </si>
  <si>
    <t> NV: Gọi bạn.</t>
  </si>
  <si>
    <t xml:space="preserve"> TC: Bím tóc đuôi sam.</t>
  </si>
  <si>
    <t> NV: Trên chiếc bè.</t>
  </si>
  <si>
    <t xml:space="preserve"> TC: Chiếc bút mực.</t>
  </si>
  <si>
    <t> NV: Cái trống trường em.</t>
  </si>
  <si>
    <t> TC: Mẩu giấy vụn.</t>
  </si>
  <si>
    <t> NV: Ngôi trường mới.</t>
  </si>
  <si>
    <t> TC: Người thầy cũ.</t>
  </si>
  <si>
    <t> NV: Cô giáo lớp em.</t>
  </si>
  <si>
    <t> TC: Người mẹ hiền</t>
  </si>
  <si>
    <t>NV: Bàn tay dịu dàng.</t>
  </si>
  <si>
    <t> Ôn tập giữa học kì I</t>
  </si>
  <si>
    <t>Máy chiếu</t>
  </si>
  <si>
    <t xml:space="preserve"> TC: Ngày lễ.</t>
  </si>
  <si>
    <t xml:space="preserve"> NV: Ông và cháu.</t>
  </si>
  <si>
    <t> TC: Bà cháu.</t>
  </si>
  <si>
    <t> NV: Cây xoài của ông em.</t>
  </si>
  <si>
    <t> TC: Sự tích cây vú sữa.</t>
  </si>
  <si>
    <t> NV: Mẹ.</t>
  </si>
  <si>
    <t> TC: Bông hoa Niềm Vui.</t>
  </si>
  <si>
    <t> NV: Quà của bố.</t>
  </si>
  <si>
    <t> TC: Câu chuyện bó đũa</t>
  </si>
  <si>
    <t>NV: Tiếng võng kêu.</t>
  </si>
  <si>
    <t>TC: Hai anh em.</t>
  </si>
  <si>
    <t>NV: Bé Hoa.</t>
  </si>
  <si>
    <t xml:space="preserve"> TC: Con chó nhà hàng xóm.</t>
  </si>
  <si>
    <t>NV: Trâu ơi!</t>
  </si>
  <si>
    <t>TC: Tìm ngọc.</t>
  </si>
  <si>
    <t>NV: Gà “tỉ tê” với gà.</t>
  </si>
  <si>
    <t xml:space="preserve"> Ôn tập cuối học kì I </t>
  </si>
  <si>
    <t xml:space="preserve"> TC: Chuyện bốn mùa.</t>
  </si>
  <si>
    <t>NV: Thư Trung thu.</t>
  </si>
  <si>
    <t>TC: Gió.</t>
  </si>
  <si>
    <t>NV: Mưa bóng mây.</t>
  </si>
  <si>
    <t>TC: Chim sơn ca và bông cúc trắng.</t>
  </si>
  <si>
    <t>NV: Sân chim.</t>
  </si>
  <si>
    <t>NV: Một trí khôn hơn trăm trí khôn</t>
  </si>
  <si>
    <t>NV: Cò và Cuốc</t>
  </si>
  <si>
    <t>TC: Bác sĩ Sói.</t>
  </si>
  <si>
    <t>NV: Ngày hội đua voi ở Tây Nguyên</t>
  </si>
  <si>
    <t>TC: Quả tim khỉ.</t>
  </si>
  <si>
    <t>NV: Voi nhà.</t>
  </si>
  <si>
    <t>TC: Sơn Tinh, Thủy Tinh.</t>
  </si>
  <si>
    <t>NV: Bé nhìn biển.</t>
  </si>
  <si>
    <t xml:space="preserve"> TC: Vì sao cá không biết nói?</t>
  </si>
  <si>
    <t>NV: Sông Hương.</t>
  </si>
  <si>
    <t>Ôn tập giữa học kì II</t>
  </si>
  <si>
    <t>TC: Kho báu.</t>
  </si>
  <si>
    <t>NV: Cây dừa.</t>
  </si>
  <si>
    <t>TC: Những quả đào.</t>
  </si>
  <si>
    <t>NV: Hoa phượng.</t>
  </si>
  <si>
    <t>TC: Ai ngoan sẽ được thưởng.</t>
  </si>
  <si>
    <t>NV: Cháu nhớ Bác Hồ.</t>
  </si>
  <si>
    <t>TC: Việt Nam có Bác.</t>
  </si>
  <si>
    <t>NV: Cây và hoa bên Lăng Bác.</t>
  </si>
  <si>
    <t>TC: Chuyện quả bầu.</t>
  </si>
  <si>
    <t>NV: Tiếng chổi tre.</t>
  </si>
  <si>
    <t>TC: Bóp nát quả cam.</t>
  </si>
  <si>
    <t>NV: Lượm.</t>
  </si>
  <si>
    <t>TC: Người làm đồ chơi.</t>
  </si>
  <si>
    <t>NV: Đàn bê của anh Hồ Giáo.</t>
  </si>
  <si>
    <t>Học tập, sinh hoạt đúng giờ (tiết 1)</t>
  </si>
  <si>
    <t>Học tập, sinh hoạt đúng giờ (tiết 2)</t>
  </si>
  <si>
    <t>Tranh SGK</t>
  </si>
  <si>
    <t>Biết nhận lỗi và sửa chữa (tiết 1)</t>
  </si>
  <si>
    <t>Biết nhận lỗi và sửa chữa (tiết 2)</t>
  </si>
  <si>
    <t>Gọn gàng, ngăn nắp (tiết 1)</t>
  </si>
  <si>
    <t>Gọn gàng, ngăn nắp (tiết 2)</t>
  </si>
  <si>
    <t>Chăm làm việc nhà (tiết 1)</t>
  </si>
  <si>
    <t>Chăm làm việc nhà (tiết 2)</t>
  </si>
  <si>
    <t>Chăm chỉ học tập ( tiết 1)</t>
  </si>
  <si>
    <t>Chăm chỉ học tập (tiết 2)</t>
  </si>
  <si>
    <t>Thực hành kĩ năng giữa kì I</t>
  </si>
  <si>
    <t>Quan tâm giúp đỡ bạn (tiết 1)</t>
  </si>
  <si>
    <t>Quan tâm giúp đỡ bạn ( tiết 2)</t>
  </si>
  <si>
    <t>Giữ gìn trường lớp sạch sẽ ( tiết 1)</t>
  </si>
  <si>
    <t>Giữ gìn trường lớp sạch sẽ (tiết 2)</t>
  </si>
  <si>
    <t>Giữ trật tự vệ sinh nơi công cộng ( tiết 1)</t>
  </si>
  <si>
    <t>Giữ trật tự vệ sinh nơi công cộng ( tiết 2)</t>
  </si>
  <si>
    <t>Thực hành kĩ năng cuối học kì I</t>
  </si>
  <si>
    <t>Trả lại của rơi ( tiết 1)</t>
  </si>
  <si>
    <t>Trả lại của rơi ( tiết 2)</t>
  </si>
  <si>
    <t>Biết nói lời yêu cầu đề nghị ( tiết 1)</t>
  </si>
  <si>
    <t>Tranh, máy chiếu</t>
  </si>
  <si>
    <t>Biết nói lời yêu cầu đề nghị( tiết 2)</t>
  </si>
  <si>
    <t>Lịch sự khi nhận và gọi điện thoại ( tiết 1)</t>
  </si>
  <si>
    <t>Lịch sự khi nhận và gọi điện thoại ( tiết 2)</t>
  </si>
  <si>
    <t>Thực hành kĩ năng giữa học kì II</t>
  </si>
  <si>
    <t>Lịch sự khi đến nhà người khác (tiết 1)</t>
  </si>
  <si>
    <t>Lịch sự khi đến nhà người khác  ( tiết 2)</t>
  </si>
  <si>
    <t>Giúp đỡ người khuyết tật ( tiết 1)</t>
  </si>
  <si>
    <t>Giúp đỡ người khuyết tật ( tiết 2)</t>
  </si>
  <si>
    <t>Bảo vệ loài vật có ích (tiết 1)</t>
  </si>
  <si>
    <t>Bảo vệ loài vật có ích (tiết 2)</t>
  </si>
  <si>
    <t>Giáo dục quyền và bổn phận trẻ em</t>
  </si>
  <si>
    <t>Tư liệu</t>
  </si>
  <si>
    <t>Lịch sử địa phương</t>
  </si>
  <si>
    <t>Thực hành kĩ năng cuối HKII và cuối năm</t>
  </si>
  <si>
    <t>Đọc sách</t>
  </si>
  <si>
    <t>sách, truyện</t>
  </si>
  <si>
    <t>Từ và câu</t>
  </si>
  <si>
    <t>Mở rộng vốn từ: từ ngữ về học tập. Dấu chấm hỏi.</t>
  </si>
  <si>
    <t>Câu kiểu ai là gì? Mở rộng vốn từ: Từ ngữ về đồ dung học tập</t>
  </si>
  <si>
    <t>Mở rộng vốn từ: từ ngữ về các môn học. Từ chỉ hoạt động</t>
  </si>
  <si>
    <t>Từ chỉ hoạt động, trạng thái. Dấu phẩy.</t>
  </si>
  <si>
    <t>Mở rộng vốn từ: từ ngữ về họ hàng. Dấu chấm, dấu chấm hỏi.</t>
  </si>
  <si>
    <t>Mở rộng vốn từ:từ ngữ về đồ dung và công việc trong nhà.</t>
  </si>
  <si>
    <t>Mở rộng vốn từ:từ ngữ về tình cảm. Dấu phẩy.</t>
  </si>
  <si>
    <t>SKG, bảng phụ</t>
  </si>
  <si>
    <t>Mở rộng vốn từ:từ ngữ về công việc gia đình. Câu kiểu Ai làm gì?</t>
  </si>
  <si>
    <t>Mở rộng vốn từ:từ ngữ về tình cảm gia đình. Câu kiểu Ai làm gì. Dấu chấm, dấu chấm hỏi.</t>
  </si>
  <si>
    <t>Từ chỉ đặc điểm. Câu kiểu Ai thế nào?</t>
  </si>
  <si>
    <t>Từ chỉ tính chất. Câu kiểu Ai thế nào?</t>
  </si>
  <si>
    <t>Mở rộng vốn từ:từ ngữ về vật nuôi. Câu kiểu Ai thế nào?</t>
  </si>
  <si>
    <t>MRVT: từ ngữ về các mùa.Đặt và trả lời câu hỏi Khi nào?</t>
  </si>
  <si>
    <t>MRVT: từ ngữ về thời tiết.Đặt và trả lời câu hỏi Khi nào?Dấu chấm, dấu chấm than.</t>
  </si>
  <si>
    <t>MRVT: từ ngữ về chim chóc.Đặt và trả lời câu hỏi Ở đâu?</t>
  </si>
  <si>
    <t>MRVT: từ ngữ về loài chim.Dấu chấm, dấu phẩy.</t>
  </si>
  <si>
    <t>MRVT: từ ngữ về muông thú.Đặt và trả lời câu hỏi Như thế nào?</t>
  </si>
  <si>
    <t>MRVT: từ ngữ về loài thú.Dấu chấm, dấu phẩy.</t>
  </si>
  <si>
    <t>MRVT: từ ngữ về sông biển. Đặt và trả lời câu hỏi Vì sao?</t>
  </si>
  <si>
    <t>MRVT: từ ngữ về sông biển.Dấu phẩy</t>
  </si>
  <si>
    <t xml:space="preserve">Ôn tập </t>
  </si>
  <si>
    <t>MRVT: từ ngữ về cây cối.Đặt và trả lời câu hỏi Để làm gì?Dấu chấm, dấu phẩy</t>
  </si>
  <si>
    <t>MRVT: từ ngữ về cây cối.Đặt và trả lời câu hỏi Để làm gì?</t>
  </si>
  <si>
    <t xml:space="preserve">MRVT: từ ngữ về Bác Hồ.  </t>
  </si>
  <si>
    <t>MRVT: từ ngữ về Bác Hồ.Dấu chấm, dấu phẩy.</t>
  </si>
  <si>
    <t>Từ trái nghĩa.Dấu chấm, dấu phẩy</t>
  </si>
  <si>
    <t>MRVT: từ ngữ chỉ nghề nghiệp.</t>
  </si>
  <si>
    <t>Từ trái nghĩa.MRVT: từ ngữ chỉ nghề nghiệp</t>
  </si>
  <si>
    <t>Chủ đề: Mùa hè của em</t>
  </si>
  <si>
    <t xml:space="preserve">Chủ đề: Mùa hè của em </t>
  </si>
  <si>
    <t xml:space="preserve">Những con vật sống dưới nước </t>
  </si>
  <si>
    <t xml:space="preserve">Đây là tôi. </t>
  </si>
  <si>
    <t xml:space="preserve">Hộp màu của em </t>
  </si>
  <si>
    <t>Tưởng tượng với hình tròn, hình ..</t>
  </si>
  <si>
    <t xml:space="preserve">Khu vườn kì diệu </t>
  </si>
  <si>
    <t>Khu vườn kì diệu</t>
  </si>
  <si>
    <t xml:space="preserve">Con vật thân thuộc </t>
  </si>
  <si>
    <t>Mâm quả ngày tết</t>
  </si>
  <si>
    <t>Sắc màu thiên nhiên</t>
  </si>
  <si>
    <t>Tìm hiểu tranh dân gian Đông Hồ</t>
  </si>
  <si>
    <t>Đồ vật theo em đến trường</t>
  </si>
  <si>
    <t>Môi trường quanh em</t>
  </si>
  <si>
    <t>Em đến trường</t>
  </si>
  <si>
    <t>Em tưởng tượng từ bàn tay</t>
  </si>
  <si>
    <t>Mĩ thuật TC</t>
  </si>
  <si>
    <t>Thể dục TC</t>
  </si>
  <si>
    <t>Ôn bài rèn luyện tư thế cơ bản , trò chơi : chạy đổi chỗ vỗ tay nhau</t>
  </si>
  <si>
    <t>Ôn đi theo vạch kẻ thẳng , hai tay chống hông- trò chơi : nhảy ô</t>
  </si>
  <si>
    <t>Ôn một số bài tập RLTTCB, trò chơi : nhảy ô</t>
  </si>
  <si>
    <t>Ôn đi nhanh chuyển sang chạy, trò chơi :kết bạn</t>
  </si>
  <si>
    <t>Ôn abfi tập đi theo vạch kẻ thẳng và đi nhanh chuyển sang chạy , trò chơi : nhảy ô</t>
  </si>
  <si>
    <t>Ôn 1 số bt RLTTCB , trò chơi : nhảy đúng nhảy nhanh</t>
  </si>
  <si>
    <t>Hoàn thiện 1 số bài tập RLTTCB</t>
  </si>
  <si>
    <t>Bài gtaajp rèn luyện tư thế cơ bản , trò chơi : tung vòng vào đích</t>
  </si>
  <si>
    <t>Trò chơi : tung vòng vào đích và chạy đổi chỗ vỗ tay nhau</t>
  </si>
  <si>
    <t>Ôn Tâng cầu</t>
  </si>
  <si>
    <t>Tang cầu – trò chơi : tung bóng vào đích</t>
  </si>
  <si>
    <t>Ôn chuyển cầu – trò chơi: ném bóng trúng đích</t>
  </si>
  <si>
    <t>Ôn chuyển cầu – trò chơi : ném bóng trúng đích</t>
  </si>
  <si>
    <t>Ôn chuyển cầu – trò chơi : con các là cậu ông trời</t>
  </si>
  <si>
    <t>Ôn chuyển cầu</t>
  </si>
  <si>
    <t xml:space="preserve"> Máy chiếu,GAĐT</t>
  </si>
  <si>
    <t>Có công mài sắt, có ngày nên kim</t>
  </si>
  <si>
    <t>Tự thuật. </t>
  </si>
  <si>
    <t>Phần thưởng. </t>
  </si>
  <si>
    <t>Làm việc thật là vui.</t>
  </si>
  <si>
    <t>Bạn của Nai nhỏ.</t>
  </si>
  <si>
    <t>Gọi bạn</t>
  </si>
  <si>
    <t>Bím tóc đuôi sam</t>
  </si>
  <si>
    <t>Trên chiếc bè.</t>
  </si>
  <si>
    <t>Chiếc bút mực</t>
  </si>
  <si>
    <t>Mục lục sách</t>
  </si>
  <si>
    <t>Mẩu giấy vụn</t>
  </si>
  <si>
    <t>Ngôi trường mới</t>
  </si>
  <si>
    <t>Người thầy cũ</t>
  </si>
  <si>
    <t>Thời khóa biểu</t>
  </si>
  <si>
    <t>Người mẹ hiền.</t>
  </si>
  <si>
    <t>Bàn tay dịu dàng</t>
  </si>
  <si>
    <t>Ôn tập giữa học kì I</t>
  </si>
  <si>
    <t>SGK, phiếu</t>
  </si>
  <si>
    <t>Sáng kiến của bé Hà</t>
  </si>
  <si>
    <t>Máy chiếu, GAĐT</t>
  </si>
  <si>
    <t>Bưu thiếp</t>
  </si>
  <si>
    <t>Bà cháu.</t>
  </si>
  <si>
    <t>Cây xoài của ông em</t>
  </si>
  <si>
    <t>Sự tích cây vú sữa</t>
  </si>
  <si>
    <t>Mẹ</t>
  </si>
  <si>
    <t>Bông hoa Niềm Vui</t>
  </si>
  <si>
    <t>Quà của bố</t>
  </si>
  <si>
    <t>Câu chuyện bó đũa</t>
  </si>
  <si>
    <t>Nhắn tin</t>
  </si>
  <si>
    <t>Hai anh em</t>
  </si>
  <si>
    <t>Bé Hoa</t>
  </si>
  <si>
    <t>Con chó nhà hàng xóm.</t>
  </si>
  <si>
    <t>Thời gian biểu</t>
  </si>
  <si>
    <t>Tìm ngọc</t>
  </si>
  <si>
    <t>Gà "tỉ" tê với gà</t>
  </si>
  <si>
    <t>Ôn tập cuối học kì I</t>
  </si>
  <si>
    <t>Chuyện bốn mùa</t>
  </si>
  <si>
    <t>Thư Trung thu</t>
  </si>
  <si>
    <t>Ông Mạnh thắng Thần Gió</t>
  </si>
  <si>
    <t> Mùa xuân đến</t>
  </si>
  <si>
    <t>Chim sơn ca và bông cúc trắng</t>
  </si>
  <si>
    <t>Vè chim</t>
  </si>
  <si>
    <t>Một trí khôn hơn trăm trí khôn</t>
  </si>
  <si>
    <t> Cò và Cuốc</t>
  </si>
  <si>
    <t>Bác sĩ Sói</t>
  </si>
  <si>
    <t>Nội qui Đảo Khỉ.</t>
  </si>
  <si>
    <t>Quả tim khỉ.</t>
  </si>
  <si>
    <t>Voi nhà.</t>
  </si>
  <si>
    <t>Sơn Tinh, Thủy Tinh.</t>
  </si>
  <si>
    <t>Bé nhìn biển</t>
  </si>
  <si>
    <t>Tôm Càng và cá con</t>
  </si>
  <si>
    <t>Sông Hương</t>
  </si>
  <si>
    <t>Kho báu.</t>
  </si>
  <si>
    <t>Cây dừa.</t>
  </si>
  <si>
    <t>Những quả đào</t>
  </si>
  <si>
    <t>Cây đa quê hương.</t>
  </si>
  <si>
    <t>Ai ngoan sẽ được thưởng</t>
  </si>
  <si>
    <t>Cháu nhớ Bác Hồ</t>
  </si>
  <si>
    <t>Chiếc rễ đa tròn</t>
  </si>
  <si>
    <t>Cây và hoa bên Lăng Bác</t>
  </si>
  <si>
    <t>Chuyện quả bầu</t>
  </si>
  <si>
    <t> Tiếng chổi tre</t>
  </si>
  <si>
    <t>Bóp nát quả cam.</t>
  </si>
  <si>
    <t> Lượm</t>
  </si>
  <si>
    <t>Người làm đồ chơi</t>
  </si>
  <si>
    <t>Đàn bê của anh Hồ Giáo</t>
  </si>
  <si>
    <t>Ôn tập cuối học kì II</t>
  </si>
  <si>
    <t>Tranh SGK, MC</t>
  </si>
  <si>
    <t>Chữ hoa: A</t>
  </si>
  <si>
    <t xml:space="preserve">Chữ mẫu, bảng phụ, </t>
  </si>
  <si>
    <t>Chữ hoa: Ă, Â</t>
  </si>
  <si>
    <t>Chữ hoa B</t>
  </si>
  <si>
    <t>Chữ hoa C</t>
  </si>
  <si>
    <t>Chữ hoa: D</t>
  </si>
  <si>
    <t>Chữ hoa : Đ</t>
  </si>
  <si>
    <t>Chữ hoa : E, Ê</t>
  </si>
  <si>
    <t>Chữ hoa: G</t>
  </si>
  <si>
    <t>Ôn tập KTGK 1 - Tiết 7</t>
  </si>
  <si>
    <t>Chữ hoa H</t>
  </si>
  <si>
    <t>Chữ hoa I</t>
  </si>
  <si>
    <t>Chữ hoa K</t>
  </si>
  <si>
    <t>Chữ hoa L</t>
  </si>
  <si>
    <t>Chữ hoa M</t>
  </si>
  <si>
    <t>Chữ hoa N</t>
  </si>
  <si>
    <t>Chữ hoa O</t>
  </si>
  <si>
    <t>Chữ hoa Ô, Ơ</t>
  </si>
  <si>
    <t>Ôn tập cuối kì 1</t>
  </si>
  <si>
    <t>Chữ hoa P</t>
  </si>
  <si>
    <t>Chữ hoa Q</t>
  </si>
  <si>
    <t>Chữ hoa R</t>
  </si>
  <si>
    <t>Chữ hoa S</t>
  </si>
  <si>
    <t>Chữ hoa T</t>
  </si>
  <si>
    <t>Chữ hoa U, Ư</t>
  </si>
  <si>
    <t>Chữ hoa V</t>
  </si>
  <si>
    <t>Chữ hoa X</t>
  </si>
  <si>
    <t>Ôn tập giữa kì 2</t>
  </si>
  <si>
    <t>Chữ hoa Y</t>
  </si>
  <si>
    <t>Ôn chữ hoa A (kiểu 2)</t>
  </si>
  <si>
    <t>Chữ hoa M (kiểu 2)</t>
  </si>
  <si>
    <t>Chữ hoa N (kiểu 2)</t>
  </si>
  <si>
    <t>Chữ hoa Q (kiểu 2)</t>
  </si>
  <si>
    <t>Chữ hoa V (kiểu 2)</t>
  </si>
  <si>
    <t>Âm nhạc TC</t>
  </si>
  <si>
    <t>Tập hợp hàng dọc, dóng hàng, điểm số.Trò chơi : “Diệt các con vật có hại”</t>
  </si>
  <si>
    <t>Tập hợp hàng dọc, dóng hàng, điểm số đứng nghiêm, đứng nghỉ, dàn hàng, dồn hàng. Trò chơi: Qua đường lội</t>
  </si>
  <si>
    <t>Tập hợp hàng dọc, dóng hàng, điểm số đứng nghiêm, đứng nghỉ, dàn hàng, dồn hàng. Trò chơi: Nhanh lên bạn ơi</t>
  </si>
  <si>
    <t>Quay phải, quay trái. Trò chơi: Qua đường lội</t>
  </si>
  <si>
    <t>Quay phải, quay trái. Động tác vươn thở và Tay của bài TDPTC. Trò chơi: Nhanh lên bạn ơi</t>
  </si>
  <si>
    <t>Động tác chân. Trò chơi: Kéo cưa lừa xẻ</t>
  </si>
  <si>
    <t>Động tác lườn. Trò chơi: Kéo cưa lừa xẻ</t>
  </si>
  <si>
    <t>Ôn 4 động tác đã học của bài TDPTC. Trò chơi: Kéo cưa lừa xẻ</t>
  </si>
  <si>
    <t>Động tác bụng. Trò chơi: Kéo cưa lừa xẻ</t>
  </si>
  <si>
    <t>Ôn 5động tác của bài TDPTC. Trò chơi: Kéo cưa lừa xẻ</t>
  </si>
  <si>
    <t>Động tác toàn thân. Trò chơi: Bịt mắt bắt dê</t>
  </si>
  <si>
    <t>Động tác nhảy. Trò chơi: Bịt mắt bắt dê</t>
  </si>
  <si>
    <t>Động tác điều hòa. Trò chơi: Bịt mắt bắt dê</t>
  </si>
  <si>
    <t>Ôn bài TDPTC</t>
  </si>
  <si>
    <t>Ôn bài TDPCT điểm số 1– 2 theo đội hình hàng dọc</t>
  </si>
  <si>
    <t>Ôn bài TDPTC điểm số 1– 2 theo đội hình hàng ngang</t>
  </si>
  <si>
    <t>Ôn bài TDPTC. Trò chơi: Bỏ khăn</t>
  </si>
  <si>
    <t>Ôn bài TDPTC điểm số 1-2 theo đội hình vòng tròn. Trò chơi: Bỏ khăn</t>
  </si>
  <si>
    <t>Đi thường theo nhịp.Trò chơi: Bỏ khăn</t>
  </si>
  <si>
    <t>Đi thường theo nhịp. Trò chơi: Bỏ khăn</t>
  </si>
  <si>
    <t>Đi thường theo nhịp. Trò chơi: Nhóm ba, nhóm bảy</t>
  </si>
  <si>
    <t>Đi thường theo nhịp. Trò chơi: nhóm ba, nhóm bảy</t>
  </si>
  <si>
    <t>Điểm số 1-2 theo đội hình vòng tròn. Trò chơi : Bịt mắt bắt dê</t>
  </si>
  <si>
    <t>Điểm số 1-2 theo đội hình vòng tròn. Trò chơi; Nhóm ba, nhóm bảy</t>
  </si>
  <si>
    <t>Đi thường theo nhịp. Trò chơi: Vòng tròn</t>
  </si>
  <si>
    <t>Đi thường theo nhịp. Trò chơi: Đi thường theo nhịp, trò chơi: Vòng tròn</t>
  </si>
  <si>
    <t>Ôn bài TDPTC. Trò chơi: Vòng tròn</t>
  </si>
  <si>
    <t>Trò chơi: Vòng tròn và Nhóm ba, nhóm bảy</t>
  </si>
  <si>
    <t>Trò chơi: Nhanh lên bạn ơi và Vòng tròn</t>
  </si>
  <si>
    <t>Trò chơi: Bịt m8t1 bắt dê và Nhóm ba, nhóm bảy.</t>
  </si>
  <si>
    <t>Trò chơi: Vòng tròn và Bỏ khăn</t>
  </si>
  <si>
    <t>Trò chơi: Vòng tròn và nhanh lên bạn ơi</t>
  </si>
  <si>
    <t>Ôn tập học kì I</t>
  </si>
  <si>
    <t xml:space="preserve"> Trò chơi: “Bịt mắt bắt dê và Nhanh lên bạn ơi”.</t>
  </si>
  <si>
    <t>Trò chơi”Bịt mắt bắt dê và NHóm ba, nhóm bảy”.</t>
  </si>
  <si>
    <t xml:space="preserve"> Dứng kiễng gót hai tay chống hông (dang ngang). TC: chạy đc,vt</t>
  </si>
  <si>
    <t>Một số rèn luyện tư thế cơ bản. TC: Chạy đổi chỗ, vỗ tay nhau.</t>
  </si>
  <si>
    <t>Đi theo vaachj kẻ thẳng.</t>
  </si>
  <si>
    <t xml:space="preserve"> Đi theo vạch kẻ thẳng, hai tay chống hông(dang ngang). TC Nhảy ô.</t>
  </si>
  <si>
    <t xml:space="preserve"> Ôn một số BT đi theo vạch kẻ thẳng. TC: Nhảy ô.</t>
  </si>
  <si>
    <t>Đi kiễng gót, hai tay chống hông. TC: Nhảy ô.</t>
  </si>
  <si>
    <t>Trò chơi:”Kết bạn”.</t>
  </si>
  <si>
    <t xml:space="preserve"> Đi nhanh chuyển sang chạy. TC:”Kết bạn”.</t>
  </si>
  <si>
    <t xml:space="preserve"> Ôn một số bài tập đi theo vạch kẻ thẳng và đi nhanh cs chạy.</t>
  </si>
  <si>
    <t>Ôn một số BT rèn luyện tư thế CB. TC:”Nhảy đúng, nhảy nhanh”.</t>
  </si>
  <si>
    <t>Một số bài tập RLTTCB.</t>
  </si>
  <si>
    <t>Ôn một số BTRLTTCB. Trò chơi “Kết bạn”.</t>
  </si>
  <si>
    <t xml:space="preserve"> Hoàn thiện bài tập RLTTCB.</t>
  </si>
  <si>
    <t xml:space="preserve"> Bài tập RLTTCB.</t>
  </si>
  <si>
    <t>Trò chơi”Tung vòng vào đích”.</t>
  </si>
  <si>
    <t>TC:”Tung vòng vào đích”.</t>
  </si>
  <si>
    <t>TC:”Tung vòng vào đích và Chạy đổi chỗ, vỗ tay nhau”.</t>
  </si>
  <si>
    <t xml:space="preserve"> TC:” Con Cóc là cậu ông trời và chuyển bóng tiếp sức”.</t>
  </si>
  <si>
    <t>TC:”Con Cóc là cậu ông trời. Tâng cầu”</t>
  </si>
  <si>
    <t>Tâng cầu. TC:”Tung vòng vào đích”.</t>
  </si>
  <si>
    <t>Tâng cầu. TC:” Tung vòng vào đích”.</t>
  </si>
  <si>
    <t>Chuyền cầu. TC:”Ném bóng trúng đích”.</t>
  </si>
  <si>
    <t>Chuyền cầu. TC:”Nhanh lên bạn ơi”.</t>
  </si>
  <si>
    <t xml:space="preserve"> Chuyền cầu. TC:”Con Cóc là cậu ông trời”.</t>
  </si>
  <si>
    <t xml:space="preserve"> Chuyền cầu.</t>
  </si>
  <si>
    <t> Chuyền cầu.</t>
  </si>
  <si>
    <t>Gấp tên lửa</t>
  </si>
  <si>
    <t>Gấp máy bay phản lực</t>
  </si>
  <si>
    <t>Gấp máy bay đuôi rời</t>
  </si>
  <si>
    <t>Gấp thuyền phẳng đáy không mui</t>
  </si>
  <si>
    <t>Gấp thuyền phẳng đáy có mui</t>
  </si>
  <si>
    <t>Ôn tập chương I: Kĩ thuật gấp hình</t>
  </si>
  <si>
    <t>Gấp, cắt, dán hình tròn</t>
  </si>
  <si>
    <t>Gấp, cắt, dán biển báo giao thông chỉ lối đi thuận chiều và biển báo cấm xe đi ngược chiều</t>
  </si>
  <si>
    <t>Gấp, cắt, dán biển báo giao thông cấm đỗ xe</t>
  </si>
  <si>
    <t>Cắt, gấp, trang trí thiếp chúc mừng</t>
  </si>
  <si>
    <t>Gấp, cắt, dán phong bì</t>
  </si>
  <si>
    <t>Ôn tập chương II: Phối hợp gấp, cắt, dán hình</t>
  </si>
  <si>
    <t>Làm dây xúc xích trang trí</t>
  </si>
  <si>
    <t>Làm đồng hồ đeo tay</t>
  </si>
  <si>
    <t>Làm vòng đeo tay</t>
  </si>
  <si>
    <t>Làm con bướm</t>
  </si>
  <si>
    <t>Ôn tập, thực hành thi khéo tay làm đồ chơi theo ý thích</t>
  </si>
  <si>
    <t>Trưng bày sản phẩm thực hành của học sinh</t>
  </si>
  <si>
    <t>phần thưởng</t>
  </si>
  <si>
    <t>GM, kéo, tranh QT</t>
  </si>
  <si>
    <t>Tự giới thiệu. Câu và bài</t>
  </si>
  <si>
    <t>Chào hỏi . Tự giới thiệu.</t>
  </si>
  <si>
    <t>Sắp xếp câu trong bài. Lập danh sách học sinh.</t>
  </si>
  <si>
    <t>Cảm ơn, xin lỗi.</t>
  </si>
  <si>
    <t>Trả lời câu hỏi. Đặt tên cho bài. Luyện tập về mục lục sách.</t>
  </si>
  <si>
    <t>Luyện tập về mục lục sách.</t>
  </si>
  <si>
    <t>Kể ngắn theo tranh. Luyện tập về thời khoá biểu.</t>
  </si>
  <si>
    <t>Mời, nhờ, yêu cầu, đề nghị. Kể ngắn theo câu hỏi.</t>
  </si>
  <si>
    <t>Phiếu</t>
  </si>
  <si>
    <t>Kể về người thân(T1)</t>
  </si>
  <si>
    <t>Chia buồn, an ủi.</t>
  </si>
  <si>
    <t>Kể về người thân (T2)</t>
  </si>
  <si>
    <t>Kể về gia đình.</t>
  </si>
  <si>
    <t>Quan sát tranh, trả lời câu hỏi. Viết nhắn tin.</t>
  </si>
  <si>
    <t>Chia vui. Kể về anh chị em.</t>
  </si>
  <si>
    <t>Khen ngợi. Kể ngắn về con vật. Lập thời gian biểu.</t>
  </si>
  <si>
    <t>Ngạc nhiên, thích thú. Lập thời gian biểu.</t>
  </si>
  <si>
    <t>Đáp lời chào, lời tự giới thiệu.</t>
  </si>
  <si>
    <t>Tả ngắn về bốn mùa.</t>
  </si>
  <si>
    <t>Đáp lời cảm ơn. Tả ngắn về loài chim.</t>
  </si>
  <si>
    <t>Đáp lời xin lỗi. Tả ngắn về loài chim.</t>
  </si>
  <si>
    <t>Đáp lời khẳng định. Viết nội quy.</t>
  </si>
  <si>
    <t>Nghe - trả lời câu hỏi.</t>
  </si>
  <si>
    <t>Đáp lời đồng ý. Quan sát tranh, trả lời câu hỏi.</t>
  </si>
  <si>
    <t>Đáp lời đồng ý. Tả ngắn về biển</t>
  </si>
  <si>
    <t>Đáp lời chia vui. Tả ngắn về cây cối.</t>
  </si>
  <si>
    <t>Đáp lời chia vui. Nghe- trả lời câu hỏi.</t>
  </si>
  <si>
    <t>Nghe - trả lời câu hỏi</t>
  </si>
  <si>
    <t>Đáp lời khen ngợi. Tả ngắn về Bác Hồ</t>
  </si>
  <si>
    <t>Đáp lời từ chối. Đọc sổ liên lạc</t>
  </si>
  <si>
    <t>Đáp lời an ủi. Kể chuyện được chứng kiến (viết)</t>
  </si>
  <si>
    <t>Kể ngắn về người thân (nói, viết)</t>
  </si>
  <si>
    <t>Cơ quan vận động</t>
  </si>
  <si>
    <t>Bộ xương</t>
  </si>
  <si>
    <t>Hệ cơ</t>
  </si>
  <si>
    <t>Làm gì để xương và cơ phát triển tốt?</t>
  </si>
  <si>
    <t>Cơ quan tiêu hoá</t>
  </si>
  <si>
    <t>Tiêu hoá thức ăn</t>
  </si>
  <si>
    <t>Ăn, uống đầy đủ</t>
  </si>
  <si>
    <t>Ăn, uống sạch sẽ</t>
  </si>
  <si>
    <t>Đề phòng bệnh giun</t>
  </si>
  <si>
    <t>Ôn tập: Con người và sức khoẻ</t>
  </si>
  <si>
    <t>Gia đình</t>
  </si>
  <si>
    <t>Đồ dùng trong gia đình</t>
  </si>
  <si>
    <t>Giữ sạch môi trường xung quanh nhà ở</t>
  </si>
  <si>
    <t>Phòng tránh ngộ độc khi ở nhà</t>
  </si>
  <si>
    <t>Trường học</t>
  </si>
  <si>
    <t>Các thành viên trong nhà trường</t>
  </si>
  <si>
    <t>Phòng tránh ngã khi ở trường</t>
  </si>
  <si>
    <t>Thực hành: Giữ trường học sạch, đẹp</t>
  </si>
  <si>
    <t>Đường giao thông</t>
  </si>
  <si>
    <t>Anh toàn khi đi các phương tiện giao thông</t>
  </si>
  <si>
    <t>Cuộc sống xung quanh</t>
  </si>
  <si>
    <t>Cuộc sống xung quanh(tt)</t>
  </si>
  <si>
    <t>Cây sống ở đâu?</t>
  </si>
  <si>
    <t>Một số loài cây sống trên cạn</t>
  </si>
  <si>
    <t>Một số loài cây sống dưới nước</t>
  </si>
  <si>
    <t>Loài vật sống ở đâu</t>
  </si>
  <si>
    <t>Một số loại vật sống trên cạn</t>
  </si>
  <si>
    <t>Một số loài vật sống dưới nước</t>
  </si>
  <si>
    <t>Nhận biết cây cối và con vật</t>
  </si>
  <si>
    <t>Mặt Trời</t>
  </si>
  <si>
    <t>Mặt Trời và phương hướng</t>
  </si>
  <si>
    <t>Mặt trăng và các vì sao</t>
  </si>
  <si>
    <t>Ôn tập: tự nhiên</t>
  </si>
  <si>
    <t>Ôn tập: các số đến 100</t>
  </si>
  <si>
    <t>Ôn tập: các số đến 100 (tt)</t>
  </si>
  <si>
    <t>Số hạng-tổng</t>
  </si>
  <si>
    <t>Đề-xi-mét</t>
  </si>
  <si>
    <t>Số bị trừ-số trừ-hiệu</t>
  </si>
  <si>
    <t>Phép  cộng có tổng bằng 10</t>
  </si>
  <si>
    <t>26+4; 36+24</t>
  </si>
  <si>
    <t>9 cộng với 1 số: 9+5</t>
  </si>
  <si>
    <t>20+5</t>
  </si>
  <si>
    <t>49+25</t>
  </si>
  <si>
    <t>8 cộng với 1 số: 8+5</t>
  </si>
  <si>
    <t>28+5</t>
  </si>
  <si>
    <t>38 + 25</t>
  </si>
  <si>
    <t>Hình chữ nhật, hình tứ giác.</t>
  </si>
  <si>
    <t>Bài toán về nhiều hơn</t>
  </si>
  <si>
    <t>7 cộng với 1 số; 7 + 5</t>
  </si>
  <si>
    <t>47 + 5</t>
  </si>
  <si>
    <t>47 + 25</t>
  </si>
  <si>
    <t>Bài toán về ít  hơn</t>
  </si>
  <si>
    <t>Ki-lô-gam</t>
  </si>
  <si>
    <t>6 cộng với 1 số: 6+ 5</t>
  </si>
  <si>
    <t>26 + 5</t>
  </si>
  <si>
    <t>36 + 15</t>
  </si>
  <si>
    <t>Bảng cộng</t>
  </si>
  <si>
    <t>Phép cộng có tổng bằng 100</t>
  </si>
  <si>
    <t>Lít</t>
  </si>
  <si>
    <t>Ôn tập (giữa kì 1)</t>
  </si>
  <si>
    <t>Tìm SH trong 1 tổng</t>
  </si>
  <si>
    <t>Số trò chục trừ đi một số</t>
  </si>
  <si>
    <t>11 trừ đi một số: 11-5</t>
  </si>
  <si>
    <t>31-5; 51-15</t>
  </si>
  <si>
    <t>12 trừ đi một số: 12-8</t>
  </si>
  <si>
    <t>32-8</t>
  </si>
  <si>
    <t>52-28</t>
  </si>
  <si>
    <t>Tìm số bị trừ</t>
  </si>
  <si>
    <t>13 trừ đi một số: 13-5</t>
  </si>
  <si>
    <t>33-5</t>
  </si>
  <si>
    <t>53-15</t>
  </si>
  <si>
    <t>14 trừ đi một số: 14-8</t>
  </si>
  <si>
    <t>34-8</t>
  </si>
  <si>
    <t>54-18</t>
  </si>
  <si>
    <t>15,16,17,18 trừ đi một số</t>
  </si>
  <si>
    <t>55-8; 56-7; 37-8; 68-9</t>
  </si>
  <si>
    <t>65-38;46-17; 57-28; 78-29</t>
  </si>
  <si>
    <t>Bảng trừ</t>
  </si>
  <si>
    <t>100 trừ đi 1 số</t>
  </si>
  <si>
    <t>Tìm số trừ</t>
  </si>
  <si>
    <t>Đường thẳng</t>
  </si>
  <si>
    <t>Ngày, giờ</t>
  </si>
  <si>
    <t>Ngày, tháng</t>
  </si>
  <si>
    <t>TH xem lịch</t>
  </si>
  <si>
    <t>Ôn tập về phép cộng, phép trừ</t>
  </si>
  <si>
    <t>Ôn tập về phép cộng, phép trừ (tt)</t>
  </si>
  <si>
    <t>Ôn tập về đo lường</t>
  </si>
  <si>
    <t>Kiểm tra (cuối kì 1)</t>
  </si>
  <si>
    <t>Tổng của nhiều số</t>
  </si>
  <si>
    <t>Phép nhân.</t>
  </si>
  <si>
    <t>Thừa số – tích</t>
  </si>
  <si>
    <t>Bảng nhân 2</t>
  </si>
  <si>
    <t>Luyện tập.</t>
  </si>
  <si>
    <t>Bảng nhân 3</t>
  </si>
  <si>
    <t>Bảng nhân 4</t>
  </si>
  <si>
    <t>Bảng nhân</t>
  </si>
  <si>
    <t>Đường gấp khúc. Độ dài đường gấp khúc</t>
  </si>
  <si>
    <t>Phép chia.</t>
  </si>
  <si>
    <t>Bảng chia 2</t>
  </si>
  <si>
    <t>Một phần hai.</t>
  </si>
  <si>
    <t>Só bị chia-số chia-thương.</t>
  </si>
  <si>
    <t>Bảng chia 3</t>
  </si>
  <si>
    <t>Một phần ba</t>
  </si>
  <si>
    <t>Tìm một thừa số.</t>
  </si>
  <si>
    <t>Bảng chia 4.</t>
  </si>
  <si>
    <t>Một phần tư.</t>
  </si>
  <si>
    <t>Bảng chia 5.</t>
  </si>
  <si>
    <t>Một phần năm.</t>
  </si>
  <si>
    <t>Giờ, phút</t>
  </si>
  <si>
    <t>Thực hành xem đồng hồ.</t>
  </si>
  <si>
    <t>Tìm số bị chia.</t>
  </si>
  <si>
    <t>Chu vi hình tam giác</t>
  </si>
  <si>
    <t>Chu vi hình tứ giác</t>
  </si>
  <si>
    <t>Số 1 trong phép nhân; phép cộng.</t>
  </si>
  <si>
    <t>Số 0 trong phép nhân, phép cộng.</t>
  </si>
  <si>
    <t>Ôn tập(giữ kì II)</t>
  </si>
  <si>
    <t>Đơn vị chục trăm, nghìn.</t>
  </si>
  <si>
    <t>SS các số tròn trăm.</t>
  </si>
  <si>
    <t>Các số tròn chục từ 110 đến 200</t>
  </si>
  <si>
    <t>Các số từ 101 đến 110</t>
  </si>
  <si>
    <t>Các số từ 111 đến 200</t>
  </si>
  <si>
    <t>Các số có 3 chữ số</t>
  </si>
  <si>
    <t>SS các số  có 3 chữ số.</t>
  </si>
  <si>
    <t>Mét.</t>
  </si>
  <si>
    <t>Ki-lô-mét</t>
  </si>
  <si>
    <t>Mi-li-mét</t>
  </si>
  <si>
    <t>Viết số thành tổng các trăm, chục …</t>
  </si>
  <si>
    <t>Phép cộng (không nhớ)trong PV 1 000</t>
  </si>
  <si>
    <t>Phép trừ(không nhớ) trong phạm vi 1000</t>
  </si>
  <si>
    <t>Luyện tập chung.</t>
  </si>
  <si>
    <t>Kiểm tra.</t>
  </si>
  <si>
    <t>Phiếu KT</t>
  </si>
  <si>
    <t>Ôn tập: Các số trong phạm vi 1000</t>
  </si>
  <si>
    <t>Ôn tập: Các số trong phạm vi 1000 (tt)</t>
  </si>
  <si>
    <t>Ôn tập phép cộng, phép trừ.</t>
  </si>
  <si>
    <t>Ôn tập phép cộng, phép trừ (tt)</t>
  </si>
  <si>
    <t>Ôn tập về phép nhân, phép chia.</t>
  </si>
  <si>
    <t>Ôn tập về phép nhân, phép chia (tt).</t>
  </si>
  <si>
    <t>Ôn tập về đại lượng (tt)</t>
  </si>
  <si>
    <t>Ôn tập về hình học.</t>
  </si>
  <si>
    <t>Ôn tập về hình học (tt).</t>
  </si>
  <si>
    <t>Kiểm tra (cuối kì II)</t>
  </si>
  <si>
    <t>Màu sắc và cách dùng màu</t>
  </si>
  <si>
    <t>VTM: hoa lá</t>
  </si>
  <si>
    <t>VT: đề tài con vật quen thuộc</t>
  </si>
  <si>
    <t>VTM: vẽ quả dạng cầu</t>
  </si>
  <si>
    <t>VT: đề tài phong cảnh quê hương</t>
  </si>
  <si>
    <t>Nặn tạo dáng đề tài tự chọn</t>
  </si>
  <si>
    <t>VT: đề tài an toàn giao thông</t>
  </si>
  <si>
    <t>VTM: đồ vật có dạng hình trụ</t>
  </si>
  <si>
    <t>VT: đề tài sinh hoạt</t>
  </si>
  <si>
    <t>Vẽ lọ hoa và quả</t>
  </si>
  <si>
    <t>VT: đề tài vườn cây</t>
  </si>
  <si>
    <t>Tập nặn dáng người</t>
  </si>
  <si>
    <t>VT: đề tài trường em</t>
  </si>
  <si>
    <t>Vẽ cây</t>
  </si>
  <si>
    <t>Trang trí lọ hoa</t>
  </si>
  <si>
    <t>VT: đề tài mùa xuân</t>
  </si>
  <si>
    <t>VT: vẽ chân dung</t>
  </si>
  <si>
    <t>Nặn con vật quen thuộc</t>
  </si>
  <si>
    <t>Tìm hiểu về kiểu chữ nét đều</t>
  </si>
  <si>
    <t>VTT: tạo dáng và trang trí chậu cảnh</t>
  </si>
  <si>
    <t>VT: đề tài ngày hội quê em</t>
  </si>
  <si>
    <t>Vẽ đơn giản hoa lá</t>
  </si>
  <si>
    <t>Vẽ trang trí đường diềm</t>
  </si>
  <si>
    <t>Vẽ con vật</t>
  </si>
  <si>
    <t>Vẽ tranh đề tài mùa hè</t>
  </si>
  <si>
    <t>Vẽ phong cảnh</t>
  </si>
  <si>
    <t>VTT: trang trí hình vuông</t>
  </si>
  <si>
    <t>VT: đề tài tự chọn</t>
  </si>
  <si>
    <t>Vở CEHTV, BP, PM</t>
  </si>
  <si>
    <t>Ôn tập các số đến 100</t>
  </si>
  <si>
    <t>Vở CEHT, BP, PM</t>
  </si>
  <si>
    <t>Tập đọc - Chính tả</t>
  </si>
  <si>
    <t>Luyện từ và câu</t>
  </si>
  <si>
    <t>Đề - xi - mét</t>
  </si>
  <si>
    <t>Số bị trừ - Số trừ - Hiệu</t>
  </si>
  <si>
    <t>Số liền trước - Số liền sau</t>
  </si>
  <si>
    <t>Phép cộng có tổng bằng 10</t>
  </si>
  <si>
    <t>Phép cộng có nhớ trong phạm vi 100 dạng 26+ 4; 36 + 24</t>
  </si>
  <si>
    <t xml:space="preserve">9 + 5 </t>
  </si>
  <si>
    <t>Phép cộng có nhớ trong phạm vi 100 dạng 8 + 5</t>
  </si>
  <si>
    <t>28 + 5 ; 49 + 25</t>
  </si>
  <si>
    <t>Vẽ đoạn thẳng có độ dài cho trước</t>
  </si>
  <si>
    <t>Hình chữ nhật - Hình tứ giác</t>
  </si>
  <si>
    <t>47 + 5 ; 47 + 25</t>
  </si>
  <si>
    <t>Bài toán về ít hơn</t>
  </si>
  <si>
    <t>Phép cộng có nhớ trong phạm vi 100 dạng 6 + 5</t>
  </si>
  <si>
    <t xml:space="preserve">26 + 5 </t>
  </si>
  <si>
    <t>Tìm một số hạng trong một tổng</t>
  </si>
  <si>
    <t>Phép trừ có nhớ trong phạm vi 100 dạng 31 - 5</t>
  </si>
  <si>
    <t>51 - 15</t>
  </si>
  <si>
    <t>32 - 8</t>
  </si>
  <si>
    <t>52 - 28</t>
  </si>
  <si>
    <t>Phép trừ có nhớ trong phạm vi 100 dạng 13 - 5</t>
  </si>
  <si>
    <t>33 - 5 ; 53 - 15</t>
  </si>
  <si>
    <t>54 - 18</t>
  </si>
  <si>
    <t>15 , 16 , 17 trừ đi một số</t>
  </si>
  <si>
    <t>65 - 38 ; 46 - 17 ; 78 - 29</t>
  </si>
  <si>
    <t>Đoạn thẳng, đường thẳng.</t>
  </si>
  <si>
    <t>Thực hành xem lịch</t>
  </si>
  <si>
    <t>Ôn tập về phép cộng và phép trừ</t>
  </si>
  <si>
    <t>Ôn tập về hình học, đo lường</t>
  </si>
  <si>
    <t>Kiểm tra học kì I</t>
  </si>
  <si>
    <t>Sơ kết tuần 1</t>
  </si>
  <si>
    <t>Sơ kết tuần 2</t>
  </si>
  <si>
    <t>Sơ kết tuần 3</t>
  </si>
  <si>
    <t>Sơ kết tuần 4</t>
  </si>
  <si>
    <t>Sơ kết tuần 5</t>
  </si>
  <si>
    <t>Sơ kết tuần 6</t>
  </si>
  <si>
    <t>Sơ kết tuần 7</t>
  </si>
  <si>
    <t>Sơ kết tuần 8</t>
  </si>
  <si>
    <t>Sơ kết tuần 9</t>
  </si>
  <si>
    <t>Sơ kết tuần 10</t>
  </si>
  <si>
    <t>Sơ kết tuần 11</t>
  </si>
  <si>
    <t>Sơ kết tuần 12</t>
  </si>
  <si>
    <t>Sơ kết tuần 13</t>
  </si>
  <si>
    <t>Sơ kết tuần 14</t>
  </si>
  <si>
    <t>Sơ kết tuần 15</t>
  </si>
  <si>
    <t>Sơ kết tuần 16</t>
  </si>
  <si>
    <t>Sơ kết tuần 17</t>
  </si>
  <si>
    <t>Sơ kết tuần 18</t>
  </si>
  <si>
    <t>Sơ kết tuần 19</t>
  </si>
  <si>
    <t>Sơ kết tuần 20</t>
  </si>
  <si>
    <t>Sơ kết tuần 21</t>
  </si>
  <si>
    <t>Sơ kết tuần 22</t>
  </si>
  <si>
    <t>Sơ kết tuần 23</t>
  </si>
  <si>
    <t>Sơ kết tuần 24</t>
  </si>
  <si>
    <t>Sơ kết tuần 25</t>
  </si>
  <si>
    <t>Sơ kết tuần 26</t>
  </si>
  <si>
    <t>Sơ kết tuần 27</t>
  </si>
  <si>
    <t>Sơ kết tuần 28</t>
  </si>
  <si>
    <t>Sơ kết tuần 29</t>
  </si>
  <si>
    <t>Sơ kết tuần 30</t>
  </si>
  <si>
    <t>Sơ kết tuần 31</t>
  </si>
  <si>
    <t>Sơ kết tuần 32</t>
  </si>
  <si>
    <t>Sơ kết tuần 33</t>
  </si>
  <si>
    <t>Sơ kết tuần 34</t>
  </si>
  <si>
    <t>Sơ kết tuần 35</t>
  </si>
  <si>
    <t>Tập đọc-Chính tả</t>
  </si>
  <si>
    <t>Số hang-Tổng</t>
  </si>
  <si>
    <t>HDH-TV</t>
  </si>
  <si>
    <t>HDH-T</t>
  </si>
  <si>
    <t>Ôn tập các bài hát lớp 1. Nghe hát Quốc ca</t>
  </si>
  <si>
    <t>Học hát: Xoè hoa</t>
  </si>
  <si>
    <t>Ôn tập bài hát: Cộc cách tùng cheng. Giới thiệu một số nhạc cụ dân tộc</t>
  </si>
  <si>
    <t>Kể chuyện âm nhạc. Nghe nhạc</t>
  </si>
  <si>
    <t>Học hát bài: Chú chim nhỏ dễ thương</t>
  </si>
  <si>
    <t>Ôn tạp bài hát: Chú chim nhỏ dễ thương</t>
  </si>
  <si>
    <t>Ôn tập 2 bài hát: Trên con đường đến trường, Hoa lá mùa xuân</t>
  </si>
  <si>
    <t>ATGT bài 1: An toàn và nguy hiểm khi đi trên đường phố</t>
  </si>
  <si>
    <t>Tìm hiểu giới thiệu nhà trường</t>
  </si>
  <si>
    <t>ATGT bài 2 : Tìm hiểu đường phố</t>
  </si>
  <si>
    <t>Quyền lợi và nghĩa vụ học sinh</t>
  </si>
  <si>
    <t>ATGT bài 3: Hiệu lệnh của CSGT -Biển báo hiệu giao thông đường bộ</t>
  </si>
  <si>
    <t>Giáo dục giữ vệ sinh trường lớp</t>
  </si>
  <si>
    <t>ATGT bài 4: Đi bộ và quan sát đường an toàn</t>
  </si>
  <si>
    <t>Tiểu phẩm : Cái bàn biết đau</t>
  </si>
  <si>
    <t>ATGT bài 5: Phương tiện giao thông đường bộ</t>
  </si>
  <si>
    <t>ATGT bài 6: Ngồi an toàn trên xe đạp, xe gắn máy</t>
  </si>
  <si>
    <t>GDNSTLVM: Giới thiệu về tài liệu GDNSTLVM</t>
  </si>
  <si>
    <t xml:space="preserve">GDNSTLVM: Bài 1: Ý kiến của em </t>
  </si>
  <si>
    <t>GDNSTLVM: Bài 2: Tôn trọng người nghe</t>
  </si>
  <si>
    <t>GDNSTLVM: Bài 3: Bữa ăn cùng khách</t>
  </si>
  <si>
    <t xml:space="preserve">GDNSTLVM: Bài 4 : Sinh nhật bạn </t>
  </si>
  <si>
    <t>GDNSTLVM: Bài 5 : Bữa ăn trên đường du lịch</t>
  </si>
  <si>
    <t>GDNSTLVM: Bài 6: Trang phục khi ra đường</t>
  </si>
  <si>
    <t>GDNSTLVM: Bài 7: Trang phục thể thao</t>
  </si>
  <si>
    <t>GDNSTLVM: Bài : Tổng kết</t>
  </si>
  <si>
    <t>Tài liệu ANGT</t>
  </si>
  <si>
    <t>TL Quyền &amp; nghĩa vụ</t>
  </si>
  <si>
    <t>Tài liệu NSTLVM</t>
  </si>
  <si>
    <t>Tài liệu Quyền &amp; BPTE</t>
  </si>
  <si>
    <t>Stop and check</t>
  </si>
  <si>
    <t>Unit 8. Lesson 1</t>
  </si>
  <si>
    <t>Unit 7. Lesson 7 + 8</t>
  </si>
  <si>
    <t>Unit 7. Lesson 6</t>
  </si>
  <si>
    <t>Unit 5. Lesson 2</t>
  </si>
  <si>
    <t>Unit 5. Lesson 1</t>
  </si>
  <si>
    <t>Unit 5. Lesson 3</t>
  </si>
  <si>
    <t>Unit 5. Lesson 4</t>
  </si>
  <si>
    <t>Unit 5. Lesson 5</t>
  </si>
  <si>
    <t>Unit 5. Lesson 6</t>
  </si>
  <si>
    <t>Unit 5. Lesson 7 + 8</t>
  </si>
  <si>
    <t>Unit 6. Lesson 1</t>
  </si>
  <si>
    <t>Unit 6. Lesson 2</t>
  </si>
  <si>
    <t>Unit 6. Lesson 3</t>
  </si>
  <si>
    <t>Unit 6. Lesson 4</t>
  </si>
  <si>
    <t>Unit 6. Lesson 5</t>
  </si>
  <si>
    <t>Unit 6. Lesson 6</t>
  </si>
  <si>
    <t>Unit 6. Lesson 7 + 8</t>
  </si>
  <si>
    <t>Unit 7. Lesson 1</t>
  </si>
  <si>
    <t>Unit 7. Lesson 2</t>
  </si>
  <si>
    <t>Unit 7. Lesson 3</t>
  </si>
  <si>
    <t>Unit 7. Lesson 4</t>
  </si>
  <si>
    <t>Unit 7. Lesson 5</t>
  </si>
  <si>
    <t>Trả bài kiểm tra</t>
  </si>
  <si>
    <t>Unit 8. Lesson 2</t>
  </si>
  <si>
    <t>Unit 8. Lesson 3</t>
  </si>
  <si>
    <t>Unit 8. Lesson 4</t>
  </si>
  <si>
    <t>Unit 8. Lesson 5</t>
  </si>
  <si>
    <t>Unit 8. Lesson 6</t>
  </si>
  <si>
    <t>Unit 8. Lesson 7 + 8</t>
  </si>
  <si>
    <t>Unit 9. Lesson 1</t>
  </si>
  <si>
    <t>Unit 9. Lesson 2</t>
  </si>
  <si>
    <t>Unit 9. Lesson 3</t>
  </si>
  <si>
    <t>Unit 9. Lesson 4</t>
  </si>
  <si>
    <t>Unit 9. Lesson 5</t>
  </si>
  <si>
    <t>Unit 9. Lesson 6</t>
  </si>
  <si>
    <t>Unit 9. Lesson 7 + 8</t>
  </si>
  <si>
    <t>Unit 10. Lesson 1</t>
  </si>
  <si>
    <t>Unit 10. Lesson 2</t>
  </si>
  <si>
    <t>Unit 10. Lesson 3</t>
  </si>
  <si>
    <t>Unit 10. Lesson 4</t>
  </si>
  <si>
    <t>Unit 10. Lesson 5</t>
  </si>
  <si>
    <t>Unit 10. Lesson 6</t>
  </si>
  <si>
    <t>Unit 10. Lesson 7+8</t>
  </si>
  <si>
    <t>Review</t>
  </si>
  <si>
    <t>Kiểm tra cuối năm</t>
  </si>
  <si>
    <t>Tập biểu diễn: “Bài Thật là hay”</t>
  </si>
  <si>
    <t>Ôn tập bài hát: Xoè hoa. Kết hợp 3 cách gõ đệm</t>
  </si>
  <si>
    <t>Học bài hát: Chim bay cò bay</t>
  </si>
  <si>
    <t>Ôn bài hát: Múa vui. Chép và đọc 4 nốt Đô-rê-mi-pha</t>
  </si>
  <si>
    <t>Ôn tập bài hát: Múa vui,vận động phụ họa</t>
  </si>
  <si>
    <t>Ôn tập 3 bài hát: Thật là hay, Xoè hoa, Múa vui. Trò chơi âm nhạc</t>
  </si>
  <si>
    <t>Ôn tập bài hát: Chúc mừng sinh nhật. Thi biểu diễn văn nghệ</t>
  </si>
  <si>
    <t>Bài: Nghe hát đội ca. Nghe nói chuyện và giao lưu âm nhạc</t>
  </si>
  <si>
    <t>Bài: Nghe hát đội ca</t>
  </si>
  <si>
    <t>Ôn và vận động theo bài hát: Đội ca</t>
  </si>
  <si>
    <t>GT một số nhạc cụ gõ dân tộc</t>
  </si>
  <si>
    <t>Tư liệu Q&amp;BPTE</t>
  </si>
  <si>
    <t>vở mẫu, MT-MC</t>
  </si>
  <si>
    <t>bảng phụ, MT-MC</t>
  </si>
  <si>
    <t>Ôn tập hàng dọc, dồn hàng, đếm số</t>
  </si>
  <si>
    <t>Ôn dàn hàng ngang, dồn hàng</t>
  </si>
  <si>
    <t>Ôn quay phải, quay trái. Động tác vươn thở, tay</t>
  </si>
  <si>
    <t>Ôn động tác chân, lườn</t>
  </si>
  <si>
    <t>Ôn tập 5 động tác đã học</t>
  </si>
  <si>
    <t>Ôn 7 động tác đã học</t>
  </si>
  <si>
    <t>Ôn bài thể dục phát triển chung</t>
  </si>
  <si>
    <t>Ôn bài thể dục phát triển chung, đếm số 1,2 theo đội hình đội ngũ</t>
  </si>
  <si>
    <t>Ôn đếm số 1,2 theo đội hình vòng tròn. Trò chơi bỏ khăn</t>
  </si>
  <si>
    <t>Ôn bài thể dục. Trò chơi bỏ chơi</t>
  </si>
  <si>
    <t>Ôn đếm số 1,2 theo đội hình vòng tròn. Trò chơi bịt mắt bắt dê</t>
  </si>
  <si>
    <t>Ôn tập trò chơi: vòng tròn</t>
  </si>
  <si>
    <t>Ôn trò chơi vòng tròn. Nhanh lên bạn ơi</t>
  </si>
  <si>
    <t>Ôn tập trò chơi bịt mắt bắt dê. Nhóm 3, nhóm 7</t>
  </si>
  <si>
    <t>Ôn trò chơi vòng tròn. Nhóm 3, nhóm 7</t>
  </si>
  <si>
    <t>Ôn 1 số bài tập rèn luyện thân thể cơ bản. Trò chơi: chạy đổi chỗ vỗ tay nhau.</t>
  </si>
  <si>
    <t>MT-MC,bảng phụ</t>
  </si>
  <si>
    <t>Tranh SGK, MT-MC</t>
  </si>
  <si>
    <t>SGK, bảng phụ, MT-MC</t>
  </si>
  <si>
    <t>Bài: Trò chơi âm nhạc</t>
  </si>
  <si>
    <t>Bài: Chiếc đèn ông sao</t>
  </si>
  <si>
    <t>Bài: Vận động phụ họa theo bài hát: Chiếc đèn ông sao</t>
  </si>
  <si>
    <t>Học bài hát: Hái hoa bên rừng</t>
  </si>
  <si>
    <t>Vận động theo bài hát: Hái hoa bên rừng</t>
  </si>
  <si>
    <t>Trò chơi âm nhạc</t>
  </si>
  <si>
    <t>Học hát: Bài cô giáo</t>
  </si>
  <si>
    <t>Múa vận động theobaif hát: Cô giáo</t>
  </si>
  <si>
    <t>Ôn tập 3 bài hát: Chúc mừng sinh nhật, cộc cách tùng cheng, chiến sĩ tý hon.</t>
  </si>
  <si>
    <t>Kể chuyện âm nhạc. Nghe nhạc - Trò chơi âm nhạc</t>
  </si>
  <si>
    <t>Tập biểu diễn 3 bài hát đi học</t>
  </si>
  <si>
    <t>Ôn tập và kiểm tra</t>
  </si>
  <si>
    <t>Học bài bài biển xanh</t>
  </si>
  <si>
    <t>Ôn tập bài biển xanh</t>
  </si>
  <si>
    <t>Tập vận động phụ họa</t>
  </si>
  <si>
    <t>Ôn tập các bài hát đi học</t>
  </si>
  <si>
    <t>Giới thiệu chương trình. Trò chơi: Diệt con vật có hại</t>
  </si>
  <si>
    <t>Âm nhạcTC</t>
  </si>
  <si>
    <t>2A</t>
  </si>
  <si>
    <t>Từ chỉ sự vật. Câu kiểu Ai - là gì?</t>
  </si>
  <si>
    <t>Tên riêng và cách viết tên riêng. Câu kiểu Ai - là gì?</t>
  </si>
  <si>
    <t>Từ chỉ sự vật. Mở rộng vốn từ: Ngày, tháng, năm.</t>
  </si>
  <si>
    <t>TL, PM</t>
  </si>
  <si>
    <t>Tranh ảnh mẫu</t>
  </si>
  <si>
    <t>tranh ảnh Hà Nội</t>
  </si>
  <si>
    <t>Tranh mẫu</t>
  </si>
  <si>
    <t>Vật mẫu</t>
  </si>
  <si>
    <t>Phiếu bài hát</t>
  </si>
  <si>
    <t>tư liệu</t>
  </si>
  <si>
    <t>Tranh ảnh, TL</t>
  </si>
  <si>
    <t>Mô hình các con vật</t>
  </si>
  <si>
    <t>Khoa Ismart</t>
  </si>
  <si>
    <t>Toán Ismart</t>
  </si>
  <si>
    <t>QVBPTE: Bài 1:Tôi là một đứa trẻ (T1)</t>
  </si>
  <si>
    <t>QVBPTE: Bài 1:Tôi là một đứa trẻ (T2)</t>
  </si>
  <si>
    <t>HĐTT-CĐ : Bài 2 : Gìa Đình ( Tiết 1)</t>
  </si>
  <si>
    <t>GDNSTLVM: Bài 8: Cách nằm ngồi của 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</si>
</sst>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Tuần&quot;\ General"/>
    <numFmt numFmtId="165" formatCode="[$-1010000]d/m/yy;@"/>
    <numFmt numFmtId="166" formatCode="\ "/>
  </numFmts>
  <fonts count="50" x14ac:knownFonts="1">
    <font>
      <sz val="10"/>
      <name val="Arial"/>
    </font>
    <font>
      <sz val="11"/>
      <color theme="1"/>
      <name val="Arial"/>
      <family val="2"/>
      <scheme val="minor"/>
    </font>
    <font>
      <sz val="14"/>
      <name val=".VnTime"/>
      <family val="2"/>
    </font>
    <font>
      <sz val="12"/>
      <name val=".VnTime"/>
      <family val="2"/>
    </font>
    <font>
      <u/>
      <sz val="10"/>
      <color indexed="12"/>
      <name val="Arial"/>
      <family val="2"/>
    </font>
    <font>
      <b/>
      <sz val="14"/>
      <name val=".VnTime"/>
      <family val="2"/>
    </font>
    <font>
      <b/>
      <sz val="12"/>
      <name val="Times New Roman"/>
      <family val="1"/>
    </font>
    <font>
      <sz val="12"/>
      <name val="Times New Roman"/>
      <family val="1"/>
    </font>
    <font>
      <sz val="14"/>
      <name val="Times New Roman"/>
      <family val="1"/>
    </font>
    <font>
      <sz val="9"/>
      <name val="Times New Roman"/>
      <family val="1"/>
    </font>
    <font>
      <sz val="10"/>
      <name val="Arial"/>
      <family val="2"/>
    </font>
    <font>
      <sz val="9"/>
      <color indexed="81"/>
      <name val="Tahoma"/>
      <family val="2"/>
    </font>
    <font>
      <b/>
      <sz val="9"/>
      <color indexed="81"/>
      <name val="Tahoma"/>
      <family val="2"/>
    </font>
    <font>
      <sz val="10"/>
      <name val="Times New Roman"/>
      <family val="1"/>
    </font>
    <font>
      <sz val="11"/>
      <name val="Times New Roman"/>
      <family val="1"/>
    </font>
    <font>
      <sz val="13"/>
      <name val="Times New Roman"/>
      <family val="1"/>
    </font>
    <font>
      <b/>
      <sz val="13"/>
      <name val="Times New Roman"/>
      <family val="1"/>
    </font>
    <font>
      <b/>
      <sz val="11"/>
      <name val="Times New Roman"/>
      <family val="1"/>
    </font>
    <font>
      <b/>
      <sz val="11"/>
      <name val="Times New Roman"/>
      <family val="1"/>
    </font>
    <font>
      <sz val="11.5"/>
      <name val="Times New Roman"/>
      <family val="1"/>
    </font>
    <font>
      <b/>
      <sz val="10"/>
      <name val="Times New Roman"/>
      <family val="1"/>
    </font>
    <font>
      <sz val="8"/>
      <name val="Arial"/>
      <family val="2"/>
    </font>
    <font>
      <b/>
      <sz val="13"/>
      <color rgb="FFFF0000"/>
      <name val="Times New Roman"/>
      <family val="1"/>
    </font>
    <font>
      <b/>
      <sz val="14"/>
      <color rgb="FFFF0000"/>
      <name val=".VnTime"/>
      <family val="2"/>
    </font>
    <font>
      <b/>
      <sz val="14"/>
      <color rgb="FFFF0000"/>
      <name val="Times New Roman"/>
      <family val="1"/>
    </font>
    <font>
      <b/>
      <sz val="13"/>
      <color rgb="FF000099"/>
      <name val="Times New Roman"/>
      <family val="1"/>
    </font>
    <font>
      <b/>
      <sz val="14"/>
      <name val="Times New Roman"/>
      <family val="1"/>
    </font>
    <font>
      <sz val="12"/>
      <color indexed="81"/>
      <name val="Tahoma"/>
      <family val="2"/>
    </font>
    <font>
      <b/>
      <sz val="12"/>
      <color indexed="81"/>
      <name val="Times New Roman"/>
      <family val="1"/>
    </font>
    <font>
      <b/>
      <i/>
      <sz val="10"/>
      <color rgb="FFFF0000"/>
      <name val="Times New Roman"/>
      <family val="1"/>
    </font>
    <font>
      <sz val="10"/>
      <color rgb="FF000099"/>
      <name val="Times New Roman"/>
      <family val="1"/>
    </font>
    <font>
      <b/>
      <i/>
      <sz val="14"/>
      <name val="Times New Roman"/>
      <family val="1"/>
    </font>
    <font>
      <i/>
      <sz val="14"/>
      <name val="Times New Roman"/>
      <family val="1"/>
    </font>
    <font>
      <sz val="14"/>
      <color rgb="FF000099"/>
      <name val="Times New Roman"/>
      <family val="1"/>
    </font>
    <font>
      <b/>
      <u/>
      <sz val="10"/>
      <color rgb="FF000099"/>
      <name val="Times New Roman"/>
      <family val="1"/>
    </font>
    <font>
      <b/>
      <u/>
      <sz val="10"/>
      <name val="Times New Roman"/>
      <family val="1"/>
    </font>
    <font>
      <b/>
      <sz val="10"/>
      <color rgb="FF000099"/>
      <name val="Times New Roman"/>
      <family val="1"/>
    </font>
    <font>
      <b/>
      <sz val="10"/>
      <color rgb="FF000099"/>
      <name val=".VnTime"/>
      <family val="2"/>
    </font>
    <font>
      <sz val="12"/>
      <name val="Arial"/>
      <family val="2"/>
    </font>
    <font>
      <sz val="12"/>
      <color rgb="FFFF0000"/>
      <name val="Arial"/>
      <family val="2"/>
    </font>
    <font>
      <b/>
      <sz val="12"/>
      <name val="Arial"/>
      <family val="2"/>
    </font>
    <font>
      <sz val="12"/>
      <color rgb="FF000099"/>
      <name val="Arial"/>
      <family val="2"/>
    </font>
    <font>
      <i/>
      <sz val="12"/>
      <name val="Arial"/>
      <family val="2"/>
    </font>
    <font>
      <b/>
      <sz val="12"/>
      <color theme="0"/>
      <name val="Arial"/>
      <family val="2"/>
    </font>
    <font>
      <b/>
      <i/>
      <sz val="14"/>
      <color rgb="FFFF0000"/>
      <name val="Times New Roman"/>
      <family val="1"/>
    </font>
    <font>
      <b/>
      <i/>
      <sz val="12"/>
      <color theme="1"/>
      <name val="Times New Roman"/>
      <family val="1"/>
    </font>
    <font>
      <b/>
      <i/>
      <sz val="12"/>
      <name val="Times New Roman"/>
      <family val="1"/>
    </font>
    <font>
      <sz val="12"/>
      <color rgb="FF000099"/>
      <name val="Times New Roman"/>
      <family val="1"/>
    </font>
    <font>
      <sz val="10"/>
      <name val="Arial"/>
    </font>
    <font>
      <sz val="10"/>
      <color theme="1"/>
      <name val="Times New Roman"/>
      <family val="1"/>
    </font>
  </fonts>
  <fills count="1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7"/>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4E59F"/>
        <bgColor indexed="64"/>
      </patternFill>
    </fill>
  </fills>
  <borders count="4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10" fillId="0" borderId="0"/>
    <xf numFmtId="0" fontId="1" fillId="0" borderId="0"/>
    <xf numFmtId="0" fontId="48" fillId="0" borderId="0"/>
  </cellStyleXfs>
  <cellXfs count="217">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vertical="center"/>
    </xf>
    <xf numFmtId="0" fontId="8" fillId="0" borderId="0" xfId="0" applyFont="1" applyAlignment="1">
      <alignment horizontal="left" vertical="center" indent="4"/>
    </xf>
    <xf numFmtId="0" fontId="4" fillId="0" borderId="0" xfId="1" applyAlignment="1" applyProtection="1">
      <alignment vertical="center"/>
    </xf>
    <xf numFmtId="0" fontId="25" fillId="6" borderId="0" xfId="0" applyFont="1" applyFill="1" applyAlignment="1" applyProtection="1">
      <alignment horizontal="center" vertical="center"/>
      <protection locked="0"/>
    </xf>
    <xf numFmtId="0" fontId="30" fillId="6" borderId="0" xfId="0" applyFont="1" applyFill="1" applyProtection="1">
      <protection locked="0"/>
    </xf>
    <xf numFmtId="0" fontId="13" fillId="0" borderId="0" xfId="0" applyFont="1" applyProtection="1"/>
    <xf numFmtId="0" fontId="13" fillId="0" borderId="0" xfId="0" applyFont="1" applyAlignment="1" applyProtection="1">
      <alignment horizontal="center" vertical="center"/>
    </xf>
    <xf numFmtId="0" fontId="20" fillId="0" borderId="0" xfId="0" applyFont="1" applyProtection="1"/>
    <xf numFmtId="0" fontId="20" fillId="0" borderId="0" xfId="0" applyFont="1" applyAlignment="1" applyProtection="1">
      <alignment horizontal="center" vertical="center"/>
    </xf>
    <xf numFmtId="0" fontId="29" fillId="0" borderId="0" xfId="0" applyFont="1" applyAlignment="1" applyProtection="1">
      <alignment horizontal="center" vertical="center"/>
    </xf>
    <xf numFmtId="0" fontId="30" fillId="0" borderId="0" xfId="0" applyFont="1" applyProtection="1">
      <protection locked="0"/>
    </xf>
    <xf numFmtId="0" fontId="30" fillId="0" borderId="16" xfId="0" applyFont="1" applyBorder="1" applyProtection="1">
      <protection locked="0"/>
    </xf>
    <xf numFmtId="0" fontId="26" fillId="0" borderId="0" xfId="0" applyFont="1" applyAlignment="1">
      <alignment horizontal="center"/>
    </xf>
    <xf numFmtId="0" fontId="8" fillId="0" borderId="0" xfId="0" applyFont="1" applyAlignment="1">
      <alignment horizontal="right"/>
    </xf>
    <xf numFmtId="0" fontId="26" fillId="7" borderId="0" xfId="0" applyFont="1" applyFill="1" applyAlignment="1">
      <alignment horizontal="right"/>
    </xf>
    <xf numFmtId="0" fontId="26" fillId="7" borderId="0" xfId="0" applyFont="1" applyFill="1"/>
    <xf numFmtId="0" fontId="31" fillId="0" borderId="0" xfId="0" applyFont="1" applyAlignment="1">
      <alignment horizontal="right"/>
    </xf>
    <xf numFmtId="0" fontId="31" fillId="0" borderId="0" xfId="0" applyFont="1"/>
    <xf numFmtId="0" fontId="31" fillId="0" borderId="0" xfId="0" applyFont="1" applyAlignment="1">
      <alignment vertical="center"/>
    </xf>
    <xf numFmtId="0" fontId="32" fillId="0" borderId="0" xfId="0" applyFont="1" applyAlignment="1">
      <alignment horizontal="center" vertical="center"/>
    </xf>
    <xf numFmtId="0" fontId="22" fillId="6" borderId="0" xfId="0" applyFont="1" applyFill="1" applyAlignment="1" applyProtection="1">
      <alignment vertical="center"/>
      <protection hidden="1"/>
    </xf>
    <xf numFmtId="0" fontId="22" fillId="6" borderId="0" xfId="0" applyNumberFormat="1" applyFont="1" applyFill="1" applyAlignment="1" applyProtection="1">
      <alignment horizontal="right" vertical="center"/>
      <protection hidden="1"/>
    </xf>
    <xf numFmtId="0" fontId="23" fillId="6" borderId="0" xfId="0" applyNumberFormat="1" applyFont="1" applyFill="1" applyAlignment="1" applyProtection="1">
      <alignment horizontal="center" vertical="center"/>
      <protection hidden="1"/>
    </xf>
    <xf numFmtId="0" fontId="22" fillId="6" borderId="0" xfId="0" applyNumberFormat="1" applyFont="1" applyFill="1" applyAlignment="1" applyProtection="1">
      <alignment horizontal="center" vertical="center"/>
      <protection hidden="1"/>
    </xf>
    <xf numFmtId="0" fontId="22" fillId="6" borderId="0" xfId="0" applyNumberFormat="1" applyFont="1" applyFill="1" applyAlignment="1" applyProtection="1">
      <alignment horizontal="center" vertical="center" wrapText="1"/>
      <protection hidden="1"/>
    </xf>
    <xf numFmtId="166" fontId="22" fillId="6" borderId="0" xfId="0" applyNumberFormat="1" applyFont="1" applyFill="1" applyAlignment="1" applyProtection="1">
      <alignment vertical="center" wrapText="1"/>
      <protection hidden="1"/>
    </xf>
    <xf numFmtId="166" fontId="22" fillId="6" borderId="0" xfId="0" applyNumberFormat="1" applyFont="1" applyFill="1" applyBorder="1" applyAlignment="1" applyProtection="1">
      <alignment vertical="center" wrapText="1"/>
      <protection hidden="1"/>
    </xf>
    <xf numFmtId="0" fontId="24" fillId="6" borderId="0" xfId="0" applyNumberFormat="1" applyFont="1" applyFill="1" applyAlignment="1" applyProtection="1">
      <alignment horizontal="left" vertical="center"/>
      <protection hidden="1"/>
    </xf>
    <xf numFmtId="166" fontId="22" fillId="6" borderId="0" xfId="0" applyNumberFormat="1" applyFont="1" applyFill="1" applyAlignment="1" applyProtection="1">
      <alignment horizontal="left" vertical="center"/>
      <protection hidden="1"/>
    </xf>
    <xf numFmtId="0" fontId="22" fillId="6" borderId="0" xfId="0" applyNumberFormat="1" applyFont="1" applyFill="1" applyBorder="1" applyAlignment="1" applyProtection="1">
      <alignment horizontal="right" vertical="center"/>
      <protection hidden="1"/>
    </xf>
    <xf numFmtId="0" fontId="22" fillId="6" borderId="0" xfId="0" applyFont="1" applyFill="1" applyBorder="1" applyAlignment="1" applyProtection="1">
      <alignment vertical="center"/>
      <protection hidden="1"/>
    </xf>
    <xf numFmtId="0" fontId="2" fillId="0" borderId="0" xfId="0" applyFont="1" applyAlignment="1" applyProtection="1">
      <alignment vertical="center"/>
      <protection hidden="1"/>
    </xf>
    <xf numFmtId="0" fontId="14" fillId="0" borderId="0" xfId="0" applyNumberFormat="1" applyFont="1" applyAlignment="1" applyProtection="1">
      <alignment horizontal="right" vertical="center"/>
      <protection hidden="1"/>
    </xf>
    <xf numFmtId="0" fontId="15" fillId="2" borderId="0" xfId="0" applyFont="1" applyFill="1" applyAlignment="1" applyProtection="1">
      <alignment vertical="center"/>
      <protection hidden="1"/>
    </xf>
    <xf numFmtId="0" fontId="2" fillId="2" borderId="0" xfId="0" applyNumberFormat="1" applyFont="1" applyFill="1" applyAlignment="1" applyProtection="1">
      <alignment horizontal="center" vertical="center"/>
      <protection hidden="1"/>
    </xf>
    <xf numFmtId="166" fontId="2" fillId="2" borderId="0" xfId="0" applyNumberFormat="1" applyFont="1" applyFill="1" applyAlignment="1" applyProtection="1">
      <alignment horizontal="left" vertical="center"/>
      <protection hidden="1"/>
    </xf>
    <xf numFmtId="166" fontId="2" fillId="2" borderId="0" xfId="0" applyNumberFormat="1" applyFont="1" applyFill="1" applyAlignment="1" applyProtection="1">
      <alignment vertical="center" wrapText="1"/>
      <protection hidden="1"/>
    </xf>
    <xf numFmtId="166" fontId="2" fillId="2" borderId="0" xfId="0" applyNumberFormat="1" applyFont="1" applyFill="1" applyBorder="1" applyAlignment="1" applyProtection="1">
      <alignment vertical="center" wrapText="1"/>
      <protection hidden="1"/>
    </xf>
    <xf numFmtId="0" fontId="2" fillId="2" borderId="0" xfId="0" applyFont="1" applyFill="1" applyAlignment="1" applyProtection="1">
      <alignment vertical="center"/>
      <protection hidden="1"/>
    </xf>
    <xf numFmtId="0" fontId="16" fillId="0" borderId="0" xfId="0" applyFont="1" applyBorder="1" applyAlignment="1" applyProtection="1">
      <alignment horizontal="right" vertical="center"/>
      <protection hidden="1"/>
    </xf>
    <xf numFmtId="0" fontId="2" fillId="0" borderId="0" xfId="0" applyFont="1" applyBorder="1" applyAlignment="1" applyProtection="1">
      <alignment vertical="center"/>
      <protection hidden="1"/>
    </xf>
    <xf numFmtId="0" fontId="2" fillId="0" borderId="0" xfId="0" applyNumberFormat="1" applyFont="1" applyAlignment="1" applyProtection="1">
      <alignment horizontal="center" vertical="center"/>
      <protection hidden="1"/>
    </xf>
    <xf numFmtId="0" fontId="6" fillId="2" borderId="19" xfId="0" applyNumberFormat="1" applyFont="1" applyFill="1" applyBorder="1" applyAlignment="1" applyProtection="1">
      <alignment vertical="center"/>
      <protection hidden="1"/>
    </xf>
    <xf numFmtId="166" fontId="6" fillId="2" borderId="19" xfId="0" applyNumberFormat="1" applyFont="1" applyFill="1" applyBorder="1" applyAlignment="1" applyProtection="1">
      <alignment vertical="center"/>
      <protection hidden="1"/>
    </xf>
    <xf numFmtId="166" fontId="2" fillId="2" borderId="19" xfId="0" applyNumberFormat="1" applyFont="1" applyFill="1" applyBorder="1" applyAlignment="1" applyProtection="1">
      <alignment vertical="center" wrapText="1"/>
      <protection hidden="1"/>
    </xf>
    <xf numFmtId="0" fontId="2" fillId="2" borderId="19" xfId="0" applyFont="1" applyFill="1" applyBorder="1" applyAlignment="1" applyProtection="1">
      <alignment vertical="center"/>
      <protection hidden="1"/>
    </xf>
    <xf numFmtId="0" fontId="2" fillId="2" borderId="19" xfId="0" applyNumberFormat="1" applyFont="1" applyFill="1" applyBorder="1" applyAlignment="1" applyProtection="1">
      <alignment horizontal="center" vertical="center"/>
      <protection hidden="1"/>
    </xf>
    <xf numFmtId="166" fontId="2" fillId="2" borderId="19" xfId="0" applyNumberFormat="1" applyFont="1" applyFill="1" applyBorder="1" applyAlignment="1" applyProtection="1">
      <alignment horizontal="left" vertical="center"/>
      <protection hidden="1"/>
    </xf>
    <xf numFmtId="0" fontId="16" fillId="0" borderId="0" xfId="0" applyNumberFormat="1" applyFont="1" applyBorder="1" applyAlignment="1" applyProtection="1">
      <alignment horizontal="right" vertical="center"/>
      <protection hidden="1"/>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0" fontId="17" fillId="5" borderId="24"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3" xfId="0" applyNumberFormat="1" applyFont="1" applyFill="1" applyBorder="1" applyAlignment="1" applyProtection="1">
      <alignment horizontal="center" vertical="center" wrapText="1"/>
      <protection hidden="1"/>
    </xf>
    <xf numFmtId="166" fontId="17" fillId="5" borderId="13" xfId="0" applyNumberFormat="1" applyFont="1" applyFill="1" applyBorder="1" applyAlignment="1" applyProtection="1">
      <alignment horizontal="center" vertical="center" wrapText="1"/>
      <protection hidden="1"/>
    </xf>
    <xf numFmtId="166" fontId="17" fillId="5" borderId="20" xfId="0" applyNumberFormat="1" applyFont="1" applyFill="1" applyBorder="1" applyAlignment="1" applyProtection="1">
      <alignment horizontal="center" vertical="center" wrapText="1"/>
      <protection hidden="1"/>
    </xf>
    <xf numFmtId="166" fontId="17" fillId="2" borderId="0" xfId="0" applyNumberFormat="1" applyFont="1" applyFill="1" applyBorder="1" applyAlignment="1" applyProtection="1">
      <alignment horizontal="center" vertical="center" wrapText="1"/>
      <protection hidden="1"/>
    </xf>
    <xf numFmtId="0" fontId="17" fillId="5" borderId="25" xfId="0" applyFont="1" applyFill="1" applyBorder="1" applyAlignment="1" applyProtection="1">
      <alignment horizontal="center" vertical="center" wrapText="1"/>
      <protection hidden="1"/>
    </xf>
    <xf numFmtId="0" fontId="17" fillId="5" borderId="16" xfId="0" applyFont="1" applyFill="1" applyBorder="1" applyAlignment="1" applyProtection="1">
      <alignment horizontal="center" vertical="center" wrapText="1"/>
      <protection hidden="1"/>
    </xf>
    <xf numFmtId="0" fontId="17" fillId="5" borderId="16" xfId="0" applyNumberFormat="1" applyFont="1" applyFill="1" applyBorder="1" applyAlignment="1" applyProtection="1">
      <alignment horizontal="center" vertical="center" wrapText="1"/>
      <protection hidden="1"/>
    </xf>
    <xf numFmtId="166" fontId="17" fillId="5" borderId="16" xfId="0" applyNumberFormat="1"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18" fillId="0" borderId="0" xfId="0" applyFont="1" applyBorder="1" applyAlignment="1" applyProtection="1">
      <alignment horizontal="right" vertical="center"/>
      <protection hidden="1"/>
    </xf>
    <xf numFmtId="0" fontId="17" fillId="0" borderId="0" xfId="0" applyFont="1" applyBorder="1" applyAlignment="1" applyProtection="1">
      <alignment horizontal="center" vertical="center"/>
      <protection hidden="1"/>
    </xf>
    <xf numFmtId="0" fontId="19" fillId="2" borderId="4" xfId="0" applyFont="1" applyFill="1" applyBorder="1" applyAlignment="1" applyProtection="1">
      <alignment horizontal="center" vertical="center"/>
      <protection hidden="1"/>
    </xf>
    <xf numFmtId="0" fontId="19" fillId="2" borderId="4" xfId="0" quotePrefix="1" applyNumberFormat="1" applyFont="1" applyFill="1" applyBorder="1" applyAlignment="1" applyProtection="1">
      <alignment horizontal="center" vertical="center"/>
      <protection hidden="1"/>
    </xf>
    <xf numFmtId="0" fontId="19" fillId="2" borderId="4" xfId="0" applyNumberFormat="1" applyFont="1" applyFill="1" applyBorder="1" applyAlignment="1" applyProtection="1">
      <alignment horizontal="left" vertical="center"/>
      <protection hidden="1"/>
    </xf>
    <xf numFmtId="166" fontId="19" fillId="2" borderId="4" xfId="0" applyNumberFormat="1" applyFont="1" applyFill="1" applyBorder="1" applyAlignment="1" applyProtection="1">
      <alignment vertical="center" wrapText="1"/>
      <protection hidden="1"/>
    </xf>
    <xf numFmtId="166" fontId="19" fillId="2" borderId="11" xfId="0" applyNumberFormat="1" applyFont="1" applyFill="1" applyBorder="1" applyAlignment="1" applyProtection="1">
      <alignment vertical="center" wrapText="1"/>
      <protection hidden="1"/>
    </xf>
    <xf numFmtId="166" fontId="19" fillId="2" borderId="0" xfId="0" applyNumberFormat="1" applyFont="1" applyFill="1" applyBorder="1" applyAlignment="1" applyProtection="1">
      <alignment vertical="center" wrapText="1"/>
      <protection hidden="1"/>
    </xf>
    <xf numFmtId="0" fontId="19" fillId="2" borderId="6" xfId="0" applyFont="1" applyFill="1" applyBorder="1" applyAlignment="1" applyProtection="1">
      <alignment horizontal="center" vertical="center"/>
      <protection hidden="1"/>
    </xf>
    <xf numFmtId="0" fontId="19" fillId="2" borderId="6" xfId="0" applyNumberFormat="1" applyFont="1" applyFill="1" applyBorder="1" applyAlignment="1" applyProtection="1">
      <alignment horizontal="center" vertical="center"/>
      <protection hidden="1"/>
    </xf>
    <xf numFmtId="166" fontId="19" fillId="2" borderId="10" xfId="0" applyNumberFormat="1" applyFont="1" applyFill="1" applyBorder="1" applyAlignment="1" applyProtection="1">
      <alignment vertical="center" wrapText="1"/>
      <protection hidden="1"/>
    </xf>
    <xf numFmtId="166" fontId="19" fillId="2" borderId="18" xfId="0" applyNumberFormat="1" applyFont="1" applyFill="1" applyBorder="1" applyAlignment="1" applyProtection="1">
      <alignment vertical="center" wrapText="1"/>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19" fillId="2" borderId="1" xfId="0" applyFont="1" applyFill="1" applyBorder="1" applyAlignment="1" applyProtection="1">
      <alignment horizontal="center" vertical="center"/>
      <protection hidden="1"/>
    </xf>
    <xf numFmtId="0" fontId="19" fillId="2" borderId="1" xfId="0" quotePrefix="1" applyNumberFormat="1" applyFont="1" applyFill="1" applyBorder="1" applyAlignment="1" applyProtection="1">
      <alignment horizontal="center" vertical="center"/>
      <protection hidden="1"/>
    </xf>
    <xf numFmtId="166" fontId="19" fillId="2" borderId="1" xfId="0" applyNumberFormat="1" applyFont="1" applyFill="1" applyBorder="1" applyAlignment="1" applyProtection="1">
      <alignment horizontal="left" vertical="center"/>
      <protection hidden="1"/>
    </xf>
    <xf numFmtId="166" fontId="19" fillId="2" borderId="1" xfId="0" applyNumberFormat="1" applyFont="1" applyFill="1" applyBorder="1" applyAlignment="1" applyProtection="1">
      <alignment vertical="center" wrapText="1"/>
      <protection hidden="1"/>
    </xf>
    <xf numFmtId="166" fontId="19" fillId="2" borderId="8" xfId="0" applyNumberFormat="1" applyFont="1" applyFill="1" applyBorder="1" applyAlignment="1" applyProtection="1">
      <alignment vertical="center" wrapText="1"/>
      <protection hidden="1"/>
    </xf>
    <xf numFmtId="0" fontId="19" fillId="2" borderId="1" xfId="0" applyNumberFormat="1" applyFont="1" applyFill="1" applyBorder="1" applyAlignment="1" applyProtection="1">
      <alignment horizontal="center" vertical="center"/>
      <protection hidden="1"/>
    </xf>
    <xf numFmtId="166" fontId="19" fillId="2" borderId="14" xfId="0" applyNumberFormat="1" applyFont="1" applyFill="1" applyBorder="1" applyAlignment="1" applyProtection="1">
      <alignment vertical="center" wrapText="1"/>
      <protection hidden="1"/>
    </xf>
    <xf numFmtId="0" fontId="19" fillId="2" borderId="0" xfId="0" applyFont="1" applyFill="1" applyBorder="1" applyAlignment="1" applyProtection="1">
      <alignment horizontal="center" vertical="center"/>
      <protection hidden="1"/>
    </xf>
    <xf numFmtId="0" fontId="19" fillId="2" borderId="7" xfId="0" applyFont="1" applyFill="1" applyBorder="1" applyAlignment="1" applyProtection="1">
      <alignment horizontal="center" vertical="center"/>
      <protection hidden="1"/>
    </xf>
    <xf numFmtId="0" fontId="19" fillId="2" borderId="3" xfId="0" applyNumberFormat="1" applyFont="1" applyFill="1" applyBorder="1" applyAlignment="1" applyProtection="1">
      <alignment horizontal="center" vertical="center"/>
      <protection hidden="1"/>
    </xf>
    <xf numFmtId="166" fontId="19" fillId="2" borderId="3" xfId="0" applyNumberFormat="1" applyFont="1" applyFill="1" applyBorder="1" applyAlignment="1" applyProtection="1">
      <alignment horizontal="left" vertical="center"/>
      <protection hidden="1"/>
    </xf>
    <xf numFmtId="166" fontId="19" fillId="2" borderId="3" xfId="0" applyNumberFormat="1" applyFont="1" applyFill="1" applyBorder="1" applyAlignment="1" applyProtection="1">
      <alignment vertical="center" wrapText="1"/>
      <protection hidden="1"/>
    </xf>
    <xf numFmtId="166" fontId="19" fillId="2" borderId="12" xfId="0" applyNumberFormat="1" applyFont="1" applyFill="1" applyBorder="1" applyAlignment="1" applyProtection="1">
      <alignment vertical="center" wrapText="1"/>
      <protection hidden="1"/>
    </xf>
    <xf numFmtId="0" fontId="19" fillId="2" borderId="9" xfId="0" applyNumberFormat="1" applyFont="1" applyFill="1" applyBorder="1" applyAlignment="1" applyProtection="1">
      <alignment horizontal="center" vertical="center"/>
      <protection hidden="1"/>
    </xf>
    <xf numFmtId="166" fontId="19" fillId="2" borderId="4" xfId="0" applyNumberFormat="1" applyFont="1" applyFill="1" applyBorder="1" applyAlignment="1" applyProtection="1">
      <alignment horizontal="left" vertical="center"/>
      <protection hidden="1"/>
    </xf>
    <xf numFmtId="0" fontId="19" fillId="2" borderId="4" xfId="0" applyNumberFormat="1" applyFont="1" applyFill="1" applyBorder="1" applyAlignment="1" applyProtection="1">
      <alignment horizontal="center" vertical="center"/>
      <protection hidden="1"/>
    </xf>
    <xf numFmtId="0" fontId="19" fillId="2" borderId="3"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protection hidden="1"/>
    </xf>
    <xf numFmtId="0" fontId="19" fillId="2" borderId="2" xfId="0" applyNumberFormat="1" applyFont="1" applyFill="1" applyBorder="1" applyAlignment="1" applyProtection="1">
      <alignment horizontal="center" vertical="center"/>
      <protection hidden="1"/>
    </xf>
    <xf numFmtId="166" fontId="19" fillId="2" borderId="2" xfId="0" applyNumberFormat="1" applyFont="1" applyFill="1" applyBorder="1" applyAlignment="1" applyProtection="1">
      <alignment horizontal="left" vertical="center"/>
      <protection hidden="1"/>
    </xf>
    <xf numFmtId="166" fontId="19" fillId="2" borderId="2" xfId="0" applyNumberFormat="1" applyFont="1" applyFill="1" applyBorder="1" applyAlignment="1" applyProtection="1">
      <alignment vertical="center" wrapText="1"/>
      <protection hidden="1"/>
    </xf>
    <xf numFmtId="166" fontId="19" fillId="2" borderId="21" xfId="0" applyNumberFormat="1" applyFont="1" applyFill="1" applyBorder="1" applyAlignment="1" applyProtection="1">
      <alignment vertical="center" wrapText="1"/>
      <protection hidden="1"/>
    </xf>
    <xf numFmtId="0" fontId="19" fillId="2" borderId="23" xfId="0" applyFont="1" applyFill="1" applyBorder="1" applyAlignment="1" applyProtection="1">
      <alignment horizontal="center" vertical="center"/>
      <protection hidden="1"/>
    </xf>
    <xf numFmtId="0" fontId="9" fillId="2" borderId="0" xfId="0" applyFont="1" applyFill="1" applyBorder="1" applyAlignment="1" applyProtection="1">
      <alignment vertical="center"/>
      <protection hidden="1"/>
    </xf>
    <xf numFmtId="0" fontId="6" fillId="2" borderId="0" xfId="0" applyNumberFormat="1" applyFont="1" applyFill="1" applyBorder="1" applyAlignment="1" applyProtection="1">
      <alignment vertical="center"/>
      <protection hidden="1"/>
    </xf>
    <xf numFmtId="166" fontId="6" fillId="2" borderId="0" xfId="0" applyNumberFormat="1" applyFont="1" applyFill="1" applyBorder="1" applyAlignment="1" applyProtection="1">
      <alignment vertical="center"/>
      <protection hidden="1"/>
    </xf>
    <xf numFmtId="0" fontId="6" fillId="2" borderId="0" xfId="0" applyNumberFormat="1" applyFont="1" applyFill="1" applyBorder="1" applyAlignment="1" applyProtection="1">
      <alignment horizontal="center" vertical="center" wrapText="1"/>
      <protection hidden="1"/>
    </xf>
    <xf numFmtId="166" fontId="6" fillId="2" borderId="0" xfId="0" applyNumberFormat="1"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17" fillId="5" borderId="17"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vertical="center" wrapText="1"/>
      <protection hidden="1"/>
    </xf>
    <xf numFmtId="0" fontId="17" fillId="5" borderId="10" xfId="0" applyNumberFormat="1" applyFont="1" applyFill="1" applyBorder="1" applyAlignment="1" applyProtection="1">
      <alignment horizontal="center" vertical="center" wrapText="1"/>
      <protection hidden="1"/>
    </xf>
    <xf numFmtId="166" fontId="17" fillId="5" borderId="10" xfId="0" applyNumberFormat="1" applyFont="1" applyFill="1" applyBorder="1" applyAlignment="1" applyProtection="1">
      <alignment horizontal="center" vertical="center" wrapText="1"/>
      <protection hidden="1"/>
    </xf>
    <xf numFmtId="166" fontId="17" fillId="5" borderId="15" xfId="0" applyNumberFormat="1" applyFont="1" applyFill="1" applyBorder="1" applyAlignment="1" applyProtection="1">
      <alignment horizontal="center" vertical="center" wrapText="1"/>
      <protection hidden="1"/>
    </xf>
    <xf numFmtId="166" fontId="5" fillId="2" borderId="0" xfId="0" applyNumberFormat="1" applyFont="1" applyFill="1" applyBorder="1" applyAlignment="1" applyProtection="1">
      <alignment vertical="center" wrapText="1"/>
      <protection hidden="1"/>
    </xf>
    <xf numFmtId="0" fontId="14" fillId="0" borderId="0" xfId="0" applyNumberFormat="1" applyFont="1" applyBorder="1" applyAlignment="1" applyProtection="1">
      <alignment horizontal="right" vertical="center"/>
      <protection hidden="1"/>
    </xf>
    <xf numFmtId="0" fontId="2" fillId="0" borderId="0" xfId="0" applyNumberFormat="1" applyFont="1" applyBorder="1" applyAlignment="1" applyProtection="1">
      <alignment horizontal="center" vertical="center"/>
      <protection hidden="1"/>
    </xf>
    <xf numFmtId="166" fontId="2" fillId="0" borderId="0" xfId="0" applyNumberFormat="1" applyFont="1" applyBorder="1" applyAlignment="1" applyProtection="1">
      <alignment horizontal="left" vertical="center"/>
      <protection hidden="1"/>
    </xf>
    <xf numFmtId="166" fontId="2" fillId="0" borderId="0" xfId="0" applyNumberFormat="1" applyFont="1" applyBorder="1" applyAlignment="1" applyProtection="1">
      <alignment vertical="center" wrapText="1"/>
      <protection hidden="1"/>
    </xf>
    <xf numFmtId="0" fontId="33" fillId="0" borderId="0" xfId="0" applyFont="1" applyAlignment="1">
      <alignment horizontal="center" vertical="center"/>
    </xf>
    <xf numFmtId="0" fontId="33" fillId="7" borderId="0" xfId="0" applyFont="1" applyFill="1" applyAlignment="1">
      <alignment horizontal="center" vertical="center"/>
    </xf>
    <xf numFmtId="166" fontId="7" fillId="2" borderId="0" xfId="0" applyNumberFormat="1" applyFont="1" applyFill="1" applyBorder="1" applyAlignment="1" applyProtection="1">
      <alignment vertical="center"/>
      <protection hidden="1"/>
    </xf>
    <xf numFmtId="165" fontId="34" fillId="6" borderId="0" xfId="0" applyNumberFormat="1" applyFont="1" applyFill="1" applyBorder="1" applyAlignment="1" applyProtection="1">
      <alignment vertical="center"/>
      <protection locked="0"/>
    </xf>
    <xf numFmtId="165" fontId="35" fillId="0" borderId="0" xfId="0" applyNumberFormat="1" applyFont="1" applyBorder="1" applyAlignment="1" applyProtection="1">
      <alignment vertical="center"/>
      <protection hidden="1"/>
    </xf>
    <xf numFmtId="0" fontId="35" fillId="0" borderId="0" xfId="0" applyFont="1" applyBorder="1" applyAlignment="1" applyProtection="1">
      <alignment vertical="center"/>
      <protection hidden="1"/>
    </xf>
    <xf numFmtId="165" fontId="35" fillId="0" borderId="0" xfId="0" applyNumberFormat="1" applyFont="1" applyBorder="1" applyAlignment="1" applyProtection="1">
      <alignment horizontal="center" vertical="center"/>
      <protection hidden="1"/>
    </xf>
    <xf numFmtId="0" fontId="36" fillId="6" borderId="0" xfId="0" applyNumberFormat="1" applyFont="1" applyFill="1" applyBorder="1" applyAlignment="1" applyProtection="1">
      <alignment vertical="center"/>
      <protection hidden="1"/>
    </xf>
    <xf numFmtId="0" fontId="37" fillId="0" borderId="0" xfId="0" applyNumberFormat="1" applyFont="1" applyBorder="1" applyAlignment="1" applyProtection="1">
      <alignment vertical="center"/>
      <protection hidden="1"/>
    </xf>
    <xf numFmtId="0" fontId="37" fillId="0" borderId="0" xfId="0" applyNumberFormat="1" applyFont="1" applyBorder="1" applyAlignment="1" applyProtection="1">
      <alignment vertical="center"/>
      <protection locked="0"/>
    </xf>
    <xf numFmtId="0" fontId="36" fillId="0" borderId="0" xfId="0" applyNumberFormat="1" applyFont="1" applyBorder="1" applyAlignment="1" applyProtection="1">
      <alignment vertical="center"/>
      <protection hidden="1"/>
    </xf>
    <xf numFmtId="0" fontId="36" fillId="0" borderId="0" xfId="0" applyNumberFormat="1" applyFont="1" applyBorder="1" applyAlignment="1" applyProtection="1">
      <alignment horizontal="center" vertical="center"/>
      <protection hidden="1"/>
    </xf>
    <xf numFmtId="0" fontId="13" fillId="0" borderId="0" xfId="0" applyFont="1" applyAlignment="1" applyProtection="1">
      <alignment horizontal="left"/>
    </xf>
    <xf numFmtId="0" fontId="13" fillId="0" borderId="16" xfId="0" applyFont="1" applyBorder="1" applyAlignment="1" applyProtection="1">
      <alignment horizontal="left" indent="1"/>
    </xf>
    <xf numFmtId="0" fontId="13" fillId="0" borderId="0" xfId="0" applyFont="1" applyAlignment="1" applyProtection="1">
      <alignment horizontal="left" indent="1"/>
    </xf>
    <xf numFmtId="0" fontId="13" fillId="0" borderId="13" xfId="0" applyFont="1" applyBorder="1" applyAlignment="1" applyProtection="1">
      <alignment horizontal="left" indent="1"/>
    </xf>
    <xf numFmtId="0" fontId="13" fillId="0" borderId="0" xfId="0" applyFont="1" applyBorder="1" applyAlignment="1" applyProtection="1">
      <alignment horizontal="left" indent="1"/>
    </xf>
    <xf numFmtId="0" fontId="20" fillId="3" borderId="16" xfId="0" applyFont="1" applyFill="1" applyBorder="1" applyAlignment="1" applyProtection="1">
      <alignment vertical="center"/>
    </xf>
    <xf numFmtId="0" fontId="20" fillId="3" borderId="16" xfId="0" applyFont="1" applyFill="1" applyBorder="1" applyAlignment="1" applyProtection="1">
      <alignment horizontal="left" vertical="center"/>
    </xf>
    <xf numFmtId="0" fontId="20" fillId="4" borderId="36" xfId="0" applyFont="1" applyFill="1" applyBorder="1" applyAlignment="1" applyProtection="1">
      <alignment vertical="center"/>
    </xf>
    <xf numFmtId="0" fontId="20" fillId="4" borderId="5" xfId="0" applyFont="1" applyFill="1" applyBorder="1" applyAlignment="1" applyProtection="1">
      <alignment horizontal="left" vertical="center"/>
    </xf>
    <xf numFmtId="0" fontId="20" fillId="4" borderId="35" xfId="0" applyFont="1" applyFill="1" applyBorder="1" applyAlignment="1" applyProtection="1">
      <alignment vertical="center"/>
    </xf>
    <xf numFmtId="0" fontId="13" fillId="0" borderId="16" xfId="0" applyFont="1" applyBorder="1" applyAlignment="1" applyProtection="1">
      <alignment horizontal="center"/>
    </xf>
    <xf numFmtId="0" fontId="13" fillId="0" borderId="16" xfId="0" applyFont="1" applyBorder="1" applyAlignment="1" applyProtection="1">
      <alignment horizontal="left"/>
    </xf>
    <xf numFmtId="0" fontId="30" fillId="0" borderId="16" xfId="0" applyFont="1" applyBorder="1" applyAlignment="1" applyProtection="1">
      <alignment horizontal="center"/>
      <protection locked="0"/>
    </xf>
    <xf numFmtId="0" fontId="30" fillId="0" borderId="16" xfId="0" applyFont="1" applyBorder="1" applyAlignment="1" applyProtection="1">
      <alignment horizontal="left"/>
      <protection locked="0"/>
    </xf>
    <xf numFmtId="0" fontId="30" fillId="0" borderId="16" xfId="0" applyFont="1" applyBorder="1" applyAlignment="1" applyProtection="1">
      <alignment horizontal="left" indent="1"/>
      <protection locked="0"/>
    </xf>
    <xf numFmtId="0" fontId="30" fillId="0" borderId="22" xfId="0" applyFont="1" applyBorder="1" applyAlignment="1" applyProtection="1">
      <alignment horizontal="left" indent="1"/>
      <protection locked="0"/>
    </xf>
    <xf numFmtId="0" fontId="30" fillId="0" borderId="22" xfId="0" applyFont="1" applyBorder="1" applyAlignment="1" applyProtection="1">
      <alignment horizontal="left" wrapText="1" indent="1"/>
      <protection locked="0"/>
    </xf>
    <xf numFmtId="0" fontId="30" fillId="0" borderId="22" xfId="0" applyFont="1" applyBorder="1" applyAlignment="1" applyProtection="1">
      <alignment horizontal="left" vertical="top" wrapText="1" indent="1"/>
      <protection locked="0"/>
    </xf>
    <xf numFmtId="0" fontId="30" fillId="2" borderId="22" xfId="0" applyFont="1" applyFill="1" applyBorder="1" applyAlignment="1" applyProtection="1">
      <alignment horizontal="left" wrapText="1" indent="1"/>
      <protection locked="0"/>
    </xf>
    <xf numFmtId="0" fontId="30" fillId="0" borderId="0" xfId="0" applyFont="1" applyBorder="1" applyAlignment="1" applyProtection="1">
      <alignment horizontal="left" indent="1"/>
      <protection locked="0"/>
    </xf>
    <xf numFmtId="16" fontId="30" fillId="0" borderId="22" xfId="0" applyNumberFormat="1" applyFont="1" applyBorder="1" applyAlignment="1" applyProtection="1">
      <alignment horizontal="left" indent="1"/>
      <protection locked="0"/>
    </xf>
    <xf numFmtId="0" fontId="38" fillId="0" borderId="0" xfId="2" applyFont="1"/>
    <xf numFmtId="0" fontId="38" fillId="0" borderId="16" xfId="2" applyFont="1" applyBorder="1"/>
    <xf numFmtId="0" fontId="40" fillId="0" borderId="16" xfId="2" applyFont="1" applyBorder="1" applyAlignment="1">
      <alignment horizontal="center"/>
    </xf>
    <xf numFmtId="165" fontId="6" fillId="0" borderId="16" xfId="2" applyNumberFormat="1" applyFont="1" applyBorder="1" applyAlignment="1">
      <alignment vertical="center"/>
    </xf>
    <xf numFmtId="165" fontId="38" fillId="0" borderId="16" xfId="2" applyNumberFormat="1" applyFont="1" applyBorder="1"/>
    <xf numFmtId="0" fontId="38" fillId="0" borderId="0" xfId="2" applyFont="1" applyAlignment="1">
      <alignment horizontal="center"/>
    </xf>
    <xf numFmtId="0" fontId="41" fillId="7" borderId="16" xfId="2" applyFont="1" applyFill="1" applyBorder="1" applyAlignment="1">
      <alignment horizontal="center"/>
    </xf>
    <xf numFmtId="0" fontId="41" fillId="7" borderId="16" xfId="2" applyFont="1" applyFill="1" applyBorder="1" applyAlignment="1" applyProtection="1">
      <alignment horizontal="center"/>
      <protection locked="0"/>
    </xf>
    <xf numFmtId="0" fontId="42" fillId="0" borderId="0" xfId="2" applyFont="1"/>
    <xf numFmtId="0" fontId="39" fillId="0" borderId="0" xfId="2" applyFont="1" applyFill="1" applyAlignment="1">
      <alignment horizontal="center"/>
    </xf>
    <xf numFmtId="0" fontId="43" fillId="8" borderId="0" xfId="2" applyFont="1" applyFill="1" applyAlignment="1" applyProtection="1">
      <alignment horizontal="center"/>
      <protection locked="0"/>
    </xf>
    <xf numFmtId="0" fontId="44" fillId="0" borderId="0" xfId="0" applyFont="1"/>
    <xf numFmtId="0" fontId="7" fillId="0" borderId="0" xfId="0" applyFont="1" applyProtection="1"/>
    <xf numFmtId="0" fontId="45" fillId="0" borderId="28" xfId="0" applyFont="1" applyBorder="1" applyAlignment="1" applyProtection="1">
      <alignment horizontal="center" vertical="center"/>
    </xf>
    <xf numFmtId="0" fontId="45" fillId="6" borderId="5" xfId="0" applyFont="1" applyFill="1" applyBorder="1" applyAlignment="1" applyProtection="1">
      <alignment horizontal="center" vertical="center" wrapText="1"/>
    </xf>
    <xf numFmtId="0" fontId="45" fillId="6" borderId="10" xfId="0" applyFont="1" applyFill="1" applyBorder="1" applyAlignment="1" applyProtection="1">
      <alignment horizontal="center" vertical="center" wrapText="1"/>
    </xf>
    <xf numFmtId="0" fontId="6" fillId="9" borderId="39" xfId="0" applyFont="1" applyFill="1" applyBorder="1" applyAlignment="1" applyProtection="1">
      <alignment horizontal="center" vertical="center"/>
    </xf>
    <xf numFmtId="0" fontId="7" fillId="9" borderId="40" xfId="0" applyFont="1" applyFill="1" applyBorder="1" applyProtection="1"/>
    <xf numFmtId="0" fontId="46" fillId="9" borderId="16" xfId="0" applyFont="1" applyFill="1" applyBorder="1" applyAlignment="1" applyProtection="1">
      <alignment horizontal="center" vertical="center" wrapText="1"/>
    </xf>
    <xf numFmtId="0" fontId="47" fillId="9" borderId="16"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xf>
    <xf numFmtId="0" fontId="6" fillId="9" borderId="10" xfId="0" applyFont="1" applyFill="1" applyBorder="1" applyAlignment="1" applyProtection="1">
      <alignment horizontal="center" vertical="center"/>
    </xf>
    <xf numFmtId="0" fontId="7" fillId="9" borderId="7" xfId="0" applyFont="1" applyFill="1" applyBorder="1" applyProtection="1"/>
    <xf numFmtId="0" fontId="6" fillId="7" borderId="13" xfId="0" applyFont="1" applyFill="1" applyBorder="1" applyAlignment="1" applyProtection="1">
      <alignment horizontal="center" vertical="center"/>
    </xf>
    <xf numFmtId="0" fontId="46" fillId="7" borderId="16" xfId="0" applyFont="1" applyFill="1" applyBorder="1" applyAlignment="1" applyProtection="1">
      <alignment horizontal="center" vertical="center" wrapText="1"/>
    </xf>
    <xf numFmtId="0" fontId="47" fillId="7" borderId="16" xfId="0" applyFont="1" applyFill="1" applyBorder="1" applyAlignment="1" applyProtection="1">
      <alignment horizontal="center" vertical="center" wrapText="1"/>
      <protection locked="0"/>
    </xf>
    <xf numFmtId="0" fontId="6" fillId="7" borderId="10" xfId="0" applyFont="1" applyFill="1" applyBorder="1" applyAlignment="1" applyProtection="1">
      <alignment horizontal="center" vertical="center"/>
    </xf>
    <xf numFmtId="0" fontId="7" fillId="7" borderId="7" xfId="0" applyFont="1" applyFill="1" applyBorder="1" applyProtection="1"/>
    <xf numFmtId="0" fontId="6" fillId="2" borderId="0" xfId="0" applyFont="1" applyFill="1" applyBorder="1" applyAlignment="1" applyProtection="1">
      <alignment vertical="center"/>
      <protection hidden="1"/>
    </xf>
    <xf numFmtId="0" fontId="6" fillId="2" borderId="0" xfId="0" applyFont="1" applyFill="1" applyBorder="1" applyAlignment="1" applyProtection="1">
      <alignment horizontal="center" vertical="center" wrapText="1"/>
      <protection hidden="1"/>
    </xf>
    <xf numFmtId="166" fontId="19" fillId="2" borderId="4" xfId="0" applyNumberFormat="1" applyFont="1" applyFill="1" applyBorder="1" applyAlignment="1" applyProtection="1">
      <alignment horizontal="left" vertical="center"/>
    </xf>
    <xf numFmtId="166" fontId="19" fillId="2" borderId="1" xfId="0" applyNumberFormat="1" applyFont="1" applyFill="1" applyBorder="1" applyAlignment="1" applyProtection="1">
      <alignment horizontal="left" vertical="center"/>
    </xf>
    <xf numFmtId="166" fontId="19" fillId="2" borderId="3" xfId="0" applyNumberFormat="1" applyFont="1" applyFill="1" applyBorder="1" applyAlignment="1" applyProtection="1">
      <alignment horizontal="left" vertical="center"/>
    </xf>
    <xf numFmtId="166" fontId="19" fillId="2" borderId="2" xfId="0" applyNumberFormat="1" applyFont="1" applyFill="1" applyBorder="1" applyAlignment="1" applyProtection="1">
      <alignment horizontal="left" vertical="center"/>
    </xf>
    <xf numFmtId="166" fontId="19" fillId="2" borderId="6" xfId="0" applyNumberFormat="1" applyFont="1" applyFill="1" applyBorder="1" applyAlignment="1" applyProtection="1">
      <alignment horizontal="left" vertical="center"/>
    </xf>
    <xf numFmtId="166" fontId="6" fillId="2" borderId="0" xfId="0" applyNumberFormat="1" applyFont="1" applyFill="1" applyBorder="1" applyAlignment="1" applyProtection="1">
      <alignment vertical="center" wrapText="1"/>
      <protection hidden="1"/>
    </xf>
    <xf numFmtId="0" fontId="6" fillId="2" borderId="0" xfId="0" applyFont="1" applyFill="1" applyBorder="1" applyAlignment="1" applyProtection="1">
      <alignment vertical="center"/>
      <protection hidden="1"/>
    </xf>
    <xf numFmtId="0" fontId="6" fillId="2" borderId="0" xfId="0" applyFont="1" applyFill="1" applyBorder="1" applyAlignment="1" applyProtection="1">
      <alignment vertical="center" wrapText="1"/>
      <protection hidden="1"/>
    </xf>
    <xf numFmtId="0" fontId="13" fillId="2" borderId="0" xfId="0" applyFont="1" applyFill="1" applyBorder="1" applyAlignment="1" applyProtection="1">
      <alignment horizontal="center" vertical="center" wrapText="1"/>
      <protection hidden="1"/>
    </xf>
    <xf numFmtId="0" fontId="22" fillId="6" borderId="0" xfId="0" applyNumberFormat="1" applyFont="1" applyFill="1" applyAlignment="1" applyProtection="1">
      <alignment horizontal="center" vertical="center"/>
      <protection locked="0"/>
    </xf>
    <xf numFmtId="0" fontId="30" fillId="0" borderId="16" xfId="4" applyFont="1" applyBorder="1" applyProtection="1">
      <protection locked="0"/>
    </xf>
    <xf numFmtId="0" fontId="30" fillId="0" borderId="16" xfId="4" applyFont="1" applyBorder="1" applyAlignment="1" applyProtection="1">
      <alignment horizontal="center"/>
      <protection locked="0"/>
    </xf>
    <xf numFmtId="0" fontId="30" fillId="0" borderId="16" xfId="4" applyFont="1" applyBorder="1" applyAlignment="1" applyProtection="1">
      <alignment horizontal="left"/>
      <protection locked="0"/>
    </xf>
    <xf numFmtId="0" fontId="30" fillId="0" borderId="22" xfId="4" applyFont="1" applyBorder="1" applyAlignment="1" applyProtection="1">
      <alignment horizontal="left" indent="1"/>
      <protection locked="0"/>
    </xf>
    <xf numFmtId="0" fontId="49" fillId="0" borderId="0" xfId="0" applyFont="1" applyProtection="1">
      <protection locked="0"/>
    </xf>
    <xf numFmtId="0" fontId="13" fillId="0" borderId="0" xfId="0" applyFont="1" applyAlignment="1" applyProtection="1">
      <alignment horizontal="left" indent="1"/>
      <protection locked="0"/>
    </xf>
    <xf numFmtId="0" fontId="19" fillId="2" borderId="24"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protection hidden="1"/>
    </xf>
    <xf numFmtId="0" fontId="19" fillId="2" borderId="32" xfId="0" applyFont="1" applyFill="1" applyBorder="1" applyAlignment="1" applyProtection="1">
      <alignment horizontal="center" vertical="center" wrapText="1"/>
      <protection hidden="1"/>
    </xf>
    <xf numFmtId="0" fontId="19" fillId="2" borderId="29" xfId="0" applyFont="1" applyFill="1" applyBorder="1" applyAlignment="1" applyProtection="1">
      <alignment horizontal="center" vertical="center" wrapText="1"/>
      <protection hidden="1"/>
    </xf>
    <xf numFmtId="0" fontId="19" fillId="2" borderId="30" xfId="0" applyFont="1" applyFill="1" applyBorder="1" applyAlignment="1" applyProtection="1">
      <alignment horizontal="center" vertical="center" wrapText="1"/>
      <protection hidden="1"/>
    </xf>
    <xf numFmtId="0" fontId="19" fillId="2" borderId="31" xfId="0" applyFont="1" applyFill="1" applyBorder="1" applyAlignment="1" applyProtection="1">
      <alignment horizontal="center" vertical="center" wrapText="1"/>
      <protection hidden="1"/>
    </xf>
    <xf numFmtId="164" fontId="6" fillId="2" borderId="0" xfId="0" applyNumberFormat="1" applyFont="1" applyFill="1" applyBorder="1" applyAlignment="1" applyProtection="1">
      <alignment horizontal="left" vertical="center"/>
      <protection hidden="1"/>
    </xf>
    <xf numFmtId="0" fontId="6" fillId="5" borderId="34" xfId="0" applyFont="1" applyFill="1" applyBorder="1" applyAlignment="1" applyProtection="1">
      <alignment horizontal="center" vertical="center" wrapText="1"/>
      <protection hidden="1"/>
    </xf>
    <xf numFmtId="0" fontId="6" fillId="5" borderId="38" xfId="0" applyFont="1" applyFill="1" applyBorder="1" applyAlignment="1" applyProtection="1">
      <alignment horizontal="center" vertical="center" wrapText="1"/>
      <protection hidden="1"/>
    </xf>
    <xf numFmtId="0" fontId="6" fillId="2" borderId="33" xfId="0" applyFont="1" applyFill="1" applyBorder="1" applyAlignment="1" applyProtection="1">
      <alignment vertical="center"/>
      <protection hidden="1"/>
    </xf>
    <xf numFmtId="0" fontId="6" fillId="2" borderId="33" xfId="0" applyFont="1" applyFill="1" applyBorder="1" applyAlignment="1" applyProtection="1">
      <alignment horizontal="center" vertical="center" wrapText="1"/>
      <protection hidden="1"/>
    </xf>
    <xf numFmtId="166" fontId="6" fillId="2" borderId="0" xfId="0" applyNumberFormat="1" applyFont="1" applyFill="1" applyBorder="1" applyAlignment="1" applyProtection="1">
      <alignment vertical="center" wrapText="1"/>
      <protection hidden="1"/>
    </xf>
    <xf numFmtId="0" fontId="6" fillId="5" borderId="28" xfId="0" applyFont="1" applyFill="1" applyBorder="1" applyAlignment="1" applyProtection="1">
      <alignment horizontal="center" vertical="center" wrapText="1"/>
      <protection hidden="1"/>
    </xf>
    <xf numFmtId="0" fontId="6" fillId="5" borderId="33" xfId="0" applyFont="1" applyFill="1" applyBorder="1" applyAlignment="1" applyProtection="1">
      <alignment horizontal="center" vertical="center" wrapText="1"/>
      <protection hidden="1"/>
    </xf>
    <xf numFmtId="0" fontId="6" fillId="5" borderId="27"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left" vertical="center" wrapText="1"/>
      <protection hidden="1"/>
    </xf>
    <xf numFmtId="164" fontId="6" fillId="2" borderId="19" xfId="0" applyNumberFormat="1" applyFont="1" applyFill="1" applyBorder="1" applyAlignment="1" applyProtection="1">
      <alignment horizontal="left" vertical="center"/>
      <protection hidden="1"/>
    </xf>
    <xf numFmtId="0" fontId="6" fillId="5" borderId="26" xfId="0" applyFont="1" applyFill="1" applyBorder="1" applyAlignment="1" applyProtection="1">
      <alignment horizontal="center" vertical="center" wrapText="1"/>
      <protection hidden="1"/>
    </xf>
    <xf numFmtId="0" fontId="6" fillId="2" borderId="0" xfId="0" applyFont="1" applyFill="1" applyBorder="1" applyAlignment="1" applyProtection="1">
      <alignment vertical="center"/>
      <protection hidden="1"/>
    </xf>
    <xf numFmtId="0" fontId="6" fillId="0" borderId="0" xfId="0" applyFont="1" applyAlignment="1" applyProtection="1">
      <alignment horizontal="center"/>
    </xf>
  </cellXfs>
  <cellStyles count="5">
    <cellStyle name="Hyperlink" xfId="1" builtinId="8"/>
    <cellStyle name="Normal" xfId="0" builtinId="0"/>
    <cellStyle name="Normal 2" xfId="2"/>
    <cellStyle name="Normal 3" xfId="4"/>
    <cellStyle name="Normal 4" xfId="3"/>
  </cellStyles>
  <dxfs count="57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indexed="10"/>
      </font>
    </dxf>
    <dxf>
      <font>
        <b/>
        <i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indexed="10"/>
      </font>
    </dxf>
    <dxf>
      <font>
        <b/>
        <i val="0"/>
        <color rgb="FFFF0000"/>
      </font>
    </dxf>
    <dxf>
      <font>
        <b/>
        <i val="0"/>
        <color rgb="FFFF0000"/>
      </font>
    </dxf>
    <dxf>
      <font>
        <b/>
        <i val="0"/>
        <color indexed="10"/>
      </font>
    </dxf>
    <dxf>
      <font>
        <b/>
        <i val="0"/>
        <color indexed="1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indexed="10"/>
      </font>
    </dxf>
    <dxf>
      <font>
        <b/>
        <i val="0"/>
        <color rgb="FFFF0000"/>
      </font>
    </dxf>
    <dxf>
      <font>
        <b/>
        <i val="0"/>
        <color rgb="FFFF0000"/>
      </font>
    </dxf>
  </dxfs>
  <tableStyles count="0" defaultTableStyle="TableStyleMedium2" defaultPivotStyle="PivotStyleLight16"/>
  <colors>
    <mruColors>
      <color rgb="FFC4E59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136072</xdr:colOff>
      <xdr:row>30</xdr:row>
      <xdr:rowOff>27215</xdr:rowOff>
    </xdr:from>
    <xdr:to>
      <xdr:col>18</xdr:col>
      <xdr:colOff>1374321</xdr:colOff>
      <xdr:row>32</xdr:row>
      <xdr:rowOff>13606</xdr:rowOff>
    </xdr:to>
    <xdr:sp macro="" textlink="">
      <xdr:nvSpPr>
        <xdr:cNvPr id="2" name="TextBox 1"/>
        <xdr:cNvSpPr txBox="1"/>
      </xdr:nvSpPr>
      <xdr:spPr>
        <a:xfrm>
          <a:off x="7102929" y="9456965"/>
          <a:ext cx="6232071" cy="84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10</xdr:col>
      <xdr:colOff>190500</xdr:colOff>
      <xdr:row>60</xdr:row>
      <xdr:rowOff>40821</xdr:rowOff>
    </xdr:from>
    <xdr:to>
      <xdr:col>18</xdr:col>
      <xdr:colOff>1428749</xdr:colOff>
      <xdr:row>61</xdr:row>
      <xdr:rowOff>585105</xdr:rowOff>
    </xdr:to>
    <xdr:sp macro="" textlink="">
      <xdr:nvSpPr>
        <xdr:cNvPr id="5" name="TextBox 4"/>
        <xdr:cNvSpPr txBox="1"/>
      </xdr:nvSpPr>
      <xdr:spPr>
        <a:xfrm>
          <a:off x="7157357" y="19009178"/>
          <a:ext cx="6232071" cy="843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90</xdr:row>
      <xdr:rowOff>54428</xdr:rowOff>
    </xdr:from>
    <xdr:to>
      <xdr:col>19</xdr:col>
      <xdr:colOff>-1</xdr:colOff>
      <xdr:row>91</xdr:row>
      <xdr:rowOff>598712</xdr:rowOff>
    </xdr:to>
    <xdr:sp macro="" textlink="">
      <xdr:nvSpPr>
        <xdr:cNvPr id="6" name="TextBox 5"/>
        <xdr:cNvSpPr txBox="1"/>
      </xdr:nvSpPr>
      <xdr:spPr>
        <a:xfrm>
          <a:off x="7170964" y="2862942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120</xdr:row>
      <xdr:rowOff>54428</xdr:rowOff>
    </xdr:from>
    <xdr:to>
      <xdr:col>19</xdr:col>
      <xdr:colOff>-1</xdr:colOff>
      <xdr:row>121</xdr:row>
      <xdr:rowOff>598712</xdr:rowOff>
    </xdr:to>
    <xdr:sp macro="" textlink="">
      <xdr:nvSpPr>
        <xdr:cNvPr id="7" name="TextBox 6"/>
        <xdr:cNvSpPr txBox="1"/>
      </xdr:nvSpPr>
      <xdr:spPr>
        <a:xfrm>
          <a:off x="7170964" y="38290499"/>
          <a:ext cx="6232071" cy="843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150</xdr:row>
      <xdr:rowOff>54428</xdr:rowOff>
    </xdr:from>
    <xdr:to>
      <xdr:col>19</xdr:col>
      <xdr:colOff>-1</xdr:colOff>
      <xdr:row>151</xdr:row>
      <xdr:rowOff>598711</xdr:rowOff>
    </xdr:to>
    <xdr:sp macro="" textlink="">
      <xdr:nvSpPr>
        <xdr:cNvPr id="8" name="TextBox 7"/>
        <xdr:cNvSpPr txBox="1"/>
      </xdr:nvSpPr>
      <xdr:spPr>
        <a:xfrm>
          <a:off x="7170964" y="47951571"/>
          <a:ext cx="6232071" cy="843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180</xdr:row>
      <xdr:rowOff>54428</xdr:rowOff>
    </xdr:from>
    <xdr:to>
      <xdr:col>19</xdr:col>
      <xdr:colOff>-1</xdr:colOff>
      <xdr:row>181</xdr:row>
      <xdr:rowOff>598712</xdr:rowOff>
    </xdr:to>
    <xdr:sp macro="" textlink="">
      <xdr:nvSpPr>
        <xdr:cNvPr id="9" name="TextBox 8"/>
        <xdr:cNvSpPr txBox="1"/>
      </xdr:nvSpPr>
      <xdr:spPr>
        <a:xfrm>
          <a:off x="7170964" y="57612642"/>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210</xdr:row>
      <xdr:rowOff>54428</xdr:rowOff>
    </xdr:from>
    <xdr:to>
      <xdr:col>19</xdr:col>
      <xdr:colOff>-1</xdr:colOff>
      <xdr:row>211</xdr:row>
      <xdr:rowOff>598712</xdr:rowOff>
    </xdr:to>
    <xdr:sp macro="" textlink="">
      <xdr:nvSpPr>
        <xdr:cNvPr id="10" name="TextBox 9"/>
        <xdr:cNvSpPr txBox="1"/>
      </xdr:nvSpPr>
      <xdr:spPr>
        <a:xfrm>
          <a:off x="7170964" y="67273714"/>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240</xdr:row>
      <xdr:rowOff>40821</xdr:rowOff>
    </xdr:from>
    <xdr:to>
      <xdr:col>19</xdr:col>
      <xdr:colOff>-1</xdr:colOff>
      <xdr:row>241</xdr:row>
      <xdr:rowOff>585105</xdr:rowOff>
    </xdr:to>
    <xdr:sp macro="" textlink="">
      <xdr:nvSpPr>
        <xdr:cNvPr id="11" name="TextBox 10"/>
        <xdr:cNvSpPr txBox="1"/>
      </xdr:nvSpPr>
      <xdr:spPr>
        <a:xfrm>
          <a:off x="7170964" y="7692117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270</xdr:row>
      <xdr:rowOff>40821</xdr:rowOff>
    </xdr:from>
    <xdr:to>
      <xdr:col>19</xdr:col>
      <xdr:colOff>-1</xdr:colOff>
      <xdr:row>271</xdr:row>
      <xdr:rowOff>585105</xdr:rowOff>
    </xdr:to>
    <xdr:sp macro="" textlink="">
      <xdr:nvSpPr>
        <xdr:cNvPr id="12" name="TextBox 11"/>
        <xdr:cNvSpPr txBox="1"/>
      </xdr:nvSpPr>
      <xdr:spPr>
        <a:xfrm>
          <a:off x="7170964" y="86582250"/>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300</xdr:row>
      <xdr:rowOff>40821</xdr:rowOff>
    </xdr:from>
    <xdr:to>
      <xdr:col>19</xdr:col>
      <xdr:colOff>-1</xdr:colOff>
      <xdr:row>301</xdr:row>
      <xdr:rowOff>585105</xdr:rowOff>
    </xdr:to>
    <xdr:sp macro="" textlink="">
      <xdr:nvSpPr>
        <xdr:cNvPr id="13" name="TextBox 12"/>
        <xdr:cNvSpPr txBox="1"/>
      </xdr:nvSpPr>
      <xdr:spPr>
        <a:xfrm>
          <a:off x="7170964" y="96243321"/>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330</xdr:row>
      <xdr:rowOff>54428</xdr:rowOff>
    </xdr:from>
    <xdr:to>
      <xdr:col>19</xdr:col>
      <xdr:colOff>-1</xdr:colOff>
      <xdr:row>331</xdr:row>
      <xdr:rowOff>598712</xdr:rowOff>
    </xdr:to>
    <xdr:sp macro="" textlink="">
      <xdr:nvSpPr>
        <xdr:cNvPr id="14" name="TextBox 13"/>
        <xdr:cNvSpPr txBox="1"/>
      </xdr:nvSpPr>
      <xdr:spPr>
        <a:xfrm>
          <a:off x="7170964" y="105917999"/>
          <a:ext cx="6232071" cy="843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360</xdr:row>
      <xdr:rowOff>54428</xdr:rowOff>
    </xdr:from>
    <xdr:to>
      <xdr:col>19</xdr:col>
      <xdr:colOff>-1</xdr:colOff>
      <xdr:row>361</xdr:row>
      <xdr:rowOff>598711</xdr:rowOff>
    </xdr:to>
    <xdr:sp macro="" textlink="">
      <xdr:nvSpPr>
        <xdr:cNvPr id="15" name="TextBox 14"/>
        <xdr:cNvSpPr txBox="1"/>
      </xdr:nvSpPr>
      <xdr:spPr>
        <a:xfrm>
          <a:off x="7170964" y="115579071"/>
          <a:ext cx="6232071" cy="843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390</xdr:row>
      <xdr:rowOff>54428</xdr:rowOff>
    </xdr:from>
    <xdr:to>
      <xdr:col>19</xdr:col>
      <xdr:colOff>-1</xdr:colOff>
      <xdr:row>391</xdr:row>
      <xdr:rowOff>598712</xdr:rowOff>
    </xdr:to>
    <xdr:sp macro="" textlink="">
      <xdr:nvSpPr>
        <xdr:cNvPr id="16" name="TextBox 15"/>
        <xdr:cNvSpPr txBox="1"/>
      </xdr:nvSpPr>
      <xdr:spPr>
        <a:xfrm>
          <a:off x="7170964" y="125240142"/>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420</xdr:row>
      <xdr:rowOff>54428</xdr:rowOff>
    </xdr:from>
    <xdr:to>
      <xdr:col>19</xdr:col>
      <xdr:colOff>-1</xdr:colOff>
      <xdr:row>421</xdr:row>
      <xdr:rowOff>598712</xdr:rowOff>
    </xdr:to>
    <xdr:sp macro="" textlink="">
      <xdr:nvSpPr>
        <xdr:cNvPr id="17" name="TextBox 16"/>
        <xdr:cNvSpPr txBox="1"/>
      </xdr:nvSpPr>
      <xdr:spPr>
        <a:xfrm>
          <a:off x="7170964" y="134901214"/>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450</xdr:row>
      <xdr:rowOff>40821</xdr:rowOff>
    </xdr:from>
    <xdr:to>
      <xdr:col>19</xdr:col>
      <xdr:colOff>-1</xdr:colOff>
      <xdr:row>451</xdr:row>
      <xdr:rowOff>585105</xdr:rowOff>
    </xdr:to>
    <xdr:sp macro="" textlink="">
      <xdr:nvSpPr>
        <xdr:cNvPr id="18" name="TextBox 17"/>
        <xdr:cNvSpPr txBox="1"/>
      </xdr:nvSpPr>
      <xdr:spPr>
        <a:xfrm>
          <a:off x="7170964" y="14454867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480</xdr:row>
      <xdr:rowOff>54428</xdr:rowOff>
    </xdr:from>
    <xdr:to>
      <xdr:col>19</xdr:col>
      <xdr:colOff>-1</xdr:colOff>
      <xdr:row>481</xdr:row>
      <xdr:rowOff>598712</xdr:rowOff>
    </xdr:to>
    <xdr:sp macro="" textlink="">
      <xdr:nvSpPr>
        <xdr:cNvPr id="19" name="TextBox 18"/>
        <xdr:cNvSpPr txBox="1"/>
      </xdr:nvSpPr>
      <xdr:spPr>
        <a:xfrm>
          <a:off x="7170964" y="154223357"/>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510</xdr:row>
      <xdr:rowOff>54428</xdr:rowOff>
    </xdr:from>
    <xdr:to>
      <xdr:col>19</xdr:col>
      <xdr:colOff>-1</xdr:colOff>
      <xdr:row>511</xdr:row>
      <xdr:rowOff>598712</xdr:rowOff>
    </xdr:to>
    <xdr:sp macro="" textlink="">
      <xdr:nvSpPr>
        <xdr:cNvPr id="20" name="TextBox 19"/>
        <xdr:cNvSpPr txBox="1"/>
      </xdr:nvSpPr>
      <xdr:spPr>
        <a:xfrm>
          <a:off x="7170964" y="16388442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540</xdr:row>
      <xdr:rowOff>54428</xdr:rowOff>
    </xdr:from>
    <xdr:to>
      <xdr:col>19</xdr:col>
      <xdr:colOff>-1</xdr:colOff>
      <xdr:row>541</xdr:row>
      <xdr:rowOff>598712</xdr:rowOff>
    </xdr:to>
    <xdr:sp macro="" textlink="">
      <xdr:nvSpPr>
        <xdr:cNvPr id="21" name="TextBox 20"/>
        <xdr:cNvSpPr txBox="1"/>
      </xdr:nvSpPr>
      <xdr:spPr>
        <a:xfrm>
          <a:off x="7170964" y="173545499"/>
          <a:ext cx="6232071" cy="843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570</xdr:row>
      <xdr:rowOff>54428</xdr:rowOff>
    </xdr:from>
    <xdr:to>
      <xdr:col>19</xdr:col>
      <xdr:colOff>-1</xdr:colOff>
      <xdr:row>571</xdr:row>
      <xdr:rowOff>598711</xdr:rowOff>
    </xdr:to>
    <xdr:sp macro="" textlink="">
      <xdr:nvSpPr>
        <xdr:cNvPr id="22" name="TextBox 21"/>
        <xdr:cNvSpPr txBox="1"/>
      </xdr:nvSpPr>
      <xdr:spPr>
        <a:xfrm>
          <a:off x="7170964" y="183206571"/>
          <a:ext cx="6232071" cy="843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600</xdr:row>
      <xdr:rowOff>54428</xdr:rowOff>
    </xdr:from>
    <xdr:to>
      <xdr:col>19</xdr:col>
      <xdr:colOff>-1</xdr:colOff>
      <xdr:row>601</xdr:row>
      <xdr:rowOff>598712</xdr:rowOff>
    </xdr:to>
    <xdr:sp macro="" textlink="">
      <xdr:nvSpPr>
        <xdr:cNvPr id="23" name="TextBox 22"/>
        <xdr:cNvSpPr txBox="1"/>
      </xdr:nvSpPr>
      <xdr:spPr>
        <a:xfrm>
          <a:off x="7170964" y="192867642"/>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630</xdr:row>
      <xdr:rowOff>54428</xdr:rowOff>
    </xdr:from>
    <xdr:to>
      <xdr:col>19</xdr:col>
      <xdr:colOff>-1</xdr:colOff>
      <xdr:row>631</xdr:row>
      <xdr:rowOff>598712</xdr:rowOff>
    </xdr:to>
    <xdr:sp macro="" textlink="">
      <xdr:nvSpPr>
        <xdr:cNvPr id="24" name="TextBox 23"/>
        <xdr:cNvSpPr txBox="1"/>
      </xdr:nvSpPr>
      <xdr:spPr>
        <a:xfrm>
          <a:off x="7170964" y="202528714"/>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660</xdr:row>
      <xdr:rowOff>54428</xdr:rowOff>
    </xdr:from>
    <xdr:to>
      <xdr:col>19</xdr:col>
      <xdr:colOff>-1</xdr:colOff>
      <xdr:row>661</xdr:row>
      <xdr:rowOff>598712</xdr:rowOff>
    </xdr:to>
    <xdr:sp macro="" textlink="">
      <xdr:nvSpPr>
        <xdr:cNvPr id="25" name="TextBox 24"/>
        <xdr:cNvSpPr txBox="1"/>
      </xdr:nvSpPr>
      <xdr:spPr>
        <a:xfrm>
          <a:off x="7170964" y="212189785"/>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690</xdr:row>
      <xdr:rowOff>54428</xdr:rowOff>
    </xdr:from>
    <xdr:to>
      <xdr:col>19</xdr:col>
      <xdr:colOff>-1</xdr:colOff>
      <xdr:row>691</xdr:row>
      <xdr:rowOff>598712</xdr:rowOff>
    </xdr:to>
    <xdr:sp macro="" textlink="">
      <xdr:nvSpPr>
        <xdr:cNvPr id="26" name="TextBox 25"/>
        <xdr:cNvSpPr txBox="1"/>
      </xdr:nvSpPr>
      <xdr:spPr>
        <a:xfrm>
          <a:off x="7170964" y="221850857"/>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720</xdr:row>
      <xdr:rowOff>54428</xdr:rowOff>
    </xdr:from>
    <xdr:to>
      <xdr:col>19</xdr:col>
      <xdr:colOff>-1</xdr:colOff>
      <xdr:row>721</xdr:row>
      <xdr:rowOff>598712</xdr:rowOff>
    </xdr:to>
    <xdr:sp macro="" textlink="">
      <xdr:nvSpPr>
        <xdr:cNvPr id="27" name="TextBox 26"/>
        <xdr:cNvSpPr txBox="1"/>
      </xdr:nvSpPr>
      <xdr:spPr>
        <a:xfrm>
          <a:off x="7170964" y="23151192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750</xdr:row>
      <xdr:rowOff>54428</xdr:rowOff>
    </xdr:from>
    <xdr:to>
      <xdr:col>19</xdr:col>
      <xdr:colOff>-1</xdr:colOff>
      <xdr:row>751</xdr:row>
      <xdr:rowOff>598712</xdr:rowOff>
    </xdr:to>
    <xdr:sp macro="" textlink="">
      <xdr:nvSpPr>
        <xdr:cNvPr id="28" name="TextBox 27"/>
        <xdr:cNvSpPr txBox="1"/>
      </xdr:nvSpPr>
      <xdr:spPr>
        <a:xfrm>
          <a:off x="7170964" y="241172999"/>
          <a:ext cx="6232071" cy="843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780</xdr:row>
      <xdr:rowOff>54428</xdr:rowOff>
    </xdr:from>
    <xdr:to>
      <xdr:col>19</xdr:col>
      <xdr:colOff>-1</xdr:colOff>
      <xdr:row>781</xdr:row>
      <xdr:rowOff>598711</xdr:rowOff>
    </xdr:to>
    <xdr:sp macro="" textlink="">
      <xdr:nvSpPr>
        <xdr:cNvPr id="29" name="TextBox 28"/>
        <xdr:cNvSpPr txBox="1"/>
      </xdr:nvSpPr>
      <xdr:spPr>
        <a:xfrm>
          <a:off x="7170964" y="250834071"/>
          <a:ext cx="6232071" cy="843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810</xdr:row>
      <xdr:rowOff>54428</xdr:rowOff>
    </xdr:from>
    <xdr:to>
      <xdr:col>19</xdr:col>
      <xdr:colOff>-1</xdr:colOff>
      <xdr:row>811</xdr:row>
      <xdr:rowOff>598712</xdr:rowOff>
    </xdr:to>
    <xdr:sp macro="" textlink="">
      <xdr:nvSpPr>
        <xdr:cNvPr id="30" name="TextBox 29"/>
        <xdr:cNvSpPr txBox="1"/>
      </xdr:nvSpPr>
      <xdr:spPr>
        <a:xfrm>
          <a:off x="7170964" y="260495142"/>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840</xdr:row>
      <xdr:rowOff>54428</xdr:rowOff>
    </xdr:from>
    <xdr:to>
      <xdr:col>19</xdr:col>
      <xdr:colOff>-1</xdr:colOff>
      <xdr:row>841</xdr:row>
      <xdr:rowOff>598712</xdr:rowOff>
    </xdr:to>
    <xdr:sp macro="" textlink="">
      <xdr:nvSpPr>
        <xdr:cNvPr id="31" name="TextBox 30"/>
        <xdr:cNvSpPr txBox="1"/>
      </xdr:nvSpPr>
      <xdr:spPr>
        <a:xfrm>
          <a:off x="7170964" y="270156214"/>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870</xdr:row>
      <xdr:rowOff>54428</xdr:rowOff>
    </xdr:from>
    <xdr:to>
      <xdr:col>19</xdr:col>
      <xdr:colOff>-1</xdr:colOff>
      <xdr:row>871</xdr:row>
      <xdr:rowOff>598712</xdr:rowOff>
    </xdr:to>
    <xdr:sp macro="" textlink="">
      <xdr:nvSpPr>
        <xdr:cNvPr id="32" name="TextBox 31"/>
        <xdr:cNvSpPr txBox="1"/>
      </xdr:nvSpPr>
      <xdr:spPr>
        <a:xfrm>
          <a:off x="7170964" y="279817285"/>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900</xdr:row>
      <xdr:rowOff>40821</xdr:rowOff>
    </xdr:from>
    <xdr:to>
      <xdr:col>19</xdr:col>
      <xdr:colOff>-1</xdr:colOff>
      <xdr:row>901</xdr:row>
      <xdr:rowOff>585105</xdr:rowOff>
    </xdr:to>
    <xdr:sp macro="" textlink="">
      <xdr:nvSpPr>
        <xdr:cNvPr id="33" name="TextBox 32"/>
        <xdr:cNvSpPr txBox="1"/>
      </xdr:nvSpPr>
      <xdr:spPr>
        <a:xfrm>
          <a:off x="7170964" y="289464750"/>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930</xdr:row>
      <xdr:rowOff>54428</xdr:rowOff>
    </xdr:from>
    <xdr:to>
      <xdr:col>19</xdr:col>
      <xdr:colOff>-1</xdr:colOff>
      <xdr:row>931</xdr:row>
      <xdr:rowOff>598712</xdr:rowOff>
    </xdr:to>
    <xdr:sp macro="" textlink="">
      <xdr:nvSpPr>
        <xdr:cNvPr id="34" name="TextBox 33"/>
        <xdr:cNvSpPr txBox="1"/>
      </xdr:nvSpPr>
      <xdr:spPr>
        <a:xfrm>
          <a:off x="7170964" y="299139428"/>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960</xdr:row>
      <xdr:rowOff>54428</xdr:rowOff>
    </xdr:from>
    <xdr:to>
      <xdr:col>19</xdr:col>
      <xdr:colOff>-1</xdr:colOff>
      <xdr:row>961</xdr:row>
      <xdr:rowOff>598712</xdr:rowOff>
    </xdr:to>
    <xdr:sp macro="" textlink="">
      <xdr:nvSpPr>
        <xdr:cNvPr id="35" name="TextBox 34"/>
        <xdr:cNvSpPr txBox="1"/>
      </xdr:nvSpPr>
      <xdr:spPr>
        <a:xfrm>
          <a:off x="7170964" y="308800499"/>
          <a:ext cx="6232071" cy="843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990</xdr:row>
      <xdr:rowOff>54428</xdr:rowOff>
    </xdr:from>
    <xdr:to>
      <xdr:col>19</xdr:col>
      <xdr:colOff>-1</xdr:colOff>
      <xdr:row>991</xdr:row>
      <xdr:rowOff>598711</xdr:rowOff>
    </xdr:to>
    <xdr:sp macro="" textlink="">
      <xdr:nvSpPr>
        <xdr:cNvPr id="36" name="TextBox 35"/>
        <xdr:cNvSpPr txBox="1"/>
      </xdr:nvSpPr>
      <xdr:spPr>
        <a:xfrm>
          <a:off x="7170964" y="318461571"/>
          <a:ext cx="6232071" cy="843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1020</xdr:row>
      <xdr:rowOff>68035</xdr:rowOff>
    </xdr:from>
    <xdr:to>
      <xdr:col>19</xdr:col>
      <xdr:colOff>-1</xdr:colOff>
      <xdr:row>1021</xdr:row>
      <xdr:rowOff>612319</xdr:rowOff>
    </xdr:to>
    <xdr:sp macro="" textlink="">
      <xdr:nvSpPr>
        <xdr:cNvPr id="37" name="TextBox 36"/>
        <xdr:cNvSpPr txBox="1"/>
      </xdr:nvSpPr>
      <xdr:spPr>
        <a:xfrm>
          <a:off x="7170964" y="328136249"/>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twoCellAnchor>
    <xdr:from>
      <xdr:col>11</xdr:col>
      <xdr:colOff>0</xdr:colOff>
      <xdr:row>1050</xdr:row>
      <xdr:rowOff>54428</xdr:rowOff>
    </xdr:from>
    <xdr:to>
      <xdr:col>19</xdr:col>
      <xdr:colOff>-1</xdr:colOff>
      <xdr:row>1051</xdr:row>
      <xdr:rowOff>598712</xdr:rowOff>
    </xdr:to>
    <xdr:sp macro="" textlink="">
      <xdr:nvSpPr>
        <xdr:cNvPr id="38" name="TextBox 37"/>
        <xdr:cNvSpPr txBox="1"/>
      </xdr:nvSpPr>
      <xdr:spPr>
        <a:xfrm>
          <a:off x="7170964" y="337783714"/>
          <a:ext cx="6232071" cy="843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Tổng</a:t>
          </a:r>
          <a:r>
            <a:rPr lang="en-US" sz="1100" baseline="0"/>
            <a:t> số lượt sử dụng ĐDDH:                                                 Ngày.........tháng.......năm 20.......</a:t>
          </a:r>
        </a:p>
        <a:p>
          <a:r>
            <a:rPr lang="en-US" sz="1100" baseline="0"/>
            <a:t>Trong đó: + Dùng chung:                                                                   Tổ trưởng</a:t>
          </a:r>
        </a:p>
        <a:p>
          <a:r>
            <a:rPr lang="en-US" sz="1100" baseline="0"/>
            <a:t>                  + Ở lớp:  </a:t>
          </a:r>
        </a:p>
        <a:p>
          <a:r>
            <a:rPr lang="en-US" sz="1100" baseline="0"/>
            <a:t>                  + Tự làm: </a:t>
          </a:r>
          <a:endParaRPr lang="vi-VN"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ound%20Drive\Cuong\Giao%20an%20Tin%20hoc%20-%20Tien%20Phong\Lich%20bao%20giang\TIN%20HOC%20LICH%20BAO%20GIANG%20-Lop%203,%202017-2018%20sua%20%20ngay%204-9-2017_HC__day%20bu%20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LICH BAO GIANG"/>
      <sheetName val="DATA"/>
      <sheetName val="TKB Khoi 3"/>
      <sheetName val="Sheet1"/>
    </sheetNames>
    <sheetDataSet>
      <sheetData sheetId="0" refreshError="1"/>
      <sheetData sheetId="1" refreshError="1"/>
      <sheetData sheetId="2">
        <row r="10">
          <cell r="E10" t="e">
            <v>#VALUE!</v>
          </cell>
          <cell r="N10" t="str">
            <v>Tin học 1A1</v>
          </cell>
        </row>
        <row r="11">
          <cell r="E11" t="str">
            <v>1Tin học 3A1</v>
          </cell>
          <cell r="F11">
            <v>1</v>
          </cell>
          <cell r="G11" t="str">
            <v>Tin học 3A1</v>
          </cell>
          <cell r="J11" t="str">
            <v>Người bạn mới của em</v>
          </cell>
          <cell r="K11" t="str">
            <v>Mạng máy tính</v>
          </cell>
          <cell r="N11" t="str">
            <v>Tin học 1A2</v>
          </cell>
        </row>
        <row r="12">
          <cell r="E12" t="str">
            <v>2Tin học 3A1</v>
          </cell>
          <cell r="F12">
            <v>2</v>
          </cell>
          <cell r="G12" t="str">
            <v>Tin học 3A1</v>
          </cell>
          <cell r="J12" t="str">
            <v>Người bạn mới của em (dạy bù)</v>
          </cell>
          <cell r="K12" t="str">
            <v>Mạng máy tính</v>
          </cell>
          <cell r="N12" t="str">
            <v>Tin học 1A3</v>
          </cell>
        </row>
        <row r="13">
          <cell r="E13" t="str">
            <v>3Tin học 3A1</v>
          </cell>
          <cell r="F13">
            <v>3</v>
          </cell>
          <cell r="G13" t="str">
            <v>Tin học 3A1</v>
          </cell>
          <cell r="J13" t="str">
            <v>Thông tin xung quanh ta</v>
          </cell>
          <cell r="K13" t="str">
            <v>Mạng máy tính</v>
          </cell>
          <cell r="N13" t="str">
            <v>Tin học 1A4</v>
          </cell>
        </row>
        <row r="14">
          <cell r="E14" t="str">
            <v>4Tin học 3A1</v>
          </cell>
          <cell r="F14">
            <v>4</v>
          </cell>
          <cell r="G14" t="str">
            <v>Tin học 3A1</v>
          </cell>
          <cell r="J14" t="str">
            <v>Bàn phím máy tính</v>
          </cell>
          <cell r="K14" t="str">
            <v>Mạng máy tính</v>
          </cell>
          <cell r="N14" t="str">
            <v>Tin học 1A5</v>
          </cell>
        </row>
        <row r="15">
          <cell r="E15" t="str">
            <v>5Tin học 3A1</v>
          </cell>
          <cell r="F15">
            <v>5</v>
          </cell>
          <cell r="G15" t="str">
            <v>Tin học 3A1</v>
          </cell>
          <cell r="J15" t="str">
            <v>Chuột máy tính</v>
          </cell>
          <cell r="K15" t="str">
            <v>Mạng máy tính</v>
          </cell>
          <cell r="N15" t="str">
            <v>Tin học 1A6</v>
          </cell>
        </row>
        <row r="16">
          <cell r="E16" t="str">
            <v>6Tin học 3A1</v>
          </cell>
          <cell r="F16">
            <v>6</v>
          </cell>
          <cell r="G16" t="str">
            <v>Tin học 3A1</v>
          </cell>
          <cell r="J16" t="str">
            <v>Kiểm tra chương I</v>
          </cell>
          <cell r="K16" t="str">
            <v>Mạng máy tính</v>
          </cell>
          <cell r="N16" t="str">
            <v>Tin học 2A1</v>
          </cell>
        </row>
        <row r="17">
          <cell r="E17" t="str">
            <v>7Tin học 3A1</v>
          </cell>
          <cell r="F17">
            <v>7</v>
          </cell>
          <cell r="G17" t="str">
            <v>Tin học 3A1</v>
          </cell>
          <cell r="J17" t="str">
            <v>Trò chơi Blocks</v>
          </cell>
          <cell r="K17" t="str">
            <v>Mạng máy tính</v>
          </cell>
          <cell r="N17" t="str">
            <v>Tin học 2A2</v>
          </cell>
        </row>
        <row r="18">
          <cell r="E18" t="str">
            <v>8Tin học 3A1</v>
          </cell>
          <cell r="F18">
            <v>8</v>
          </cell>
          <cell r="G18" t="str">
            <v>Tin học 3A1</v>
          </cell>
          <cell r="J18" t="str">
            <v>Trò chơi Dots</v>
          </cell>
          <cell r="K18" t="str">
            <v>Mạng máy tính</v>
          </cell>
          <cell r="N18" t="str">
            <v>Tin học 2A3</v>
          </cell>
        </row>
        <row r="19">
          <cell r="E19" t="str">
            <v>9Tin học 3A1</v>
          </cell>
          <cell r="F19">
            <v>9</v>
          </cell>
          <cell r="G19" t="str">
            <v>Tin học 3A1</v>
          </cell>
          <cell r="J19" t="str">
            <v>Trò chơi Sticks</v>
          </cell>
          <cell r="K19" t="str">
            <v>Mạng máy tính</v>
          </cell>
          <cell r="N19" t="str">
            <v>Tin học 2A4</v>
          </cell>
        </row>
        <row r="20">
          <cell r="E20" t="str">
            <v>10Tin học 3A1</v>
          </cell>
          <cell r="F20">
            <v>10</v>
          </cell>
          <cell r="G20" t="str">
            <v>Tin học 3A1</v>
          </cell>
          <cell r="J20" t="str">
            <v>Tập gõ phím hàng cơ sở</v>
          </cell>
          <cell r="K20" t="str">
            <v>Mạng máy tính</v>
          </cell>
          <cell r="N20" t="str">
            <v>Tin học 2A5</v>
          </cell>
        </row>
        <row r="21">
          <cell r="E21" t="str">
            <v>11Tin học 3A1</v>
          </cell>
          <cell r="F21">
            <v>11</v>
          </cell>
          <cell r="G21" t="str">
            <v>Tin học 3A1</v>
          </cell>
          <cell r="J21" t="str">
            <v>Tập gõ phím hàng trên</v>
          </cell>
          <cell r="K21" t="str">
            <v>Mạng máy tính</v>
          </cell>
          <cell r="N21" t="str">
            <v>Tin học 3A1</v>
          </cell>
        </row>
        <row r="22">
          <cell r="E22" t="str">
            <v>12Tin học 3A1</v>
          </cell>
          <cell r="F22">
            <v>12</v>
          </cell>
          <cell r="G22" t="str">
            <v>Tin học 3A1</v>
          </cell>
          <cell r="J22" t="str">
            <v>Tập gõ phím hàng dưới</v>
          </cell>
          <cell r="K22" t="str">
            <v>Mạng máy tính</v>
          </cell>
          <cell r="N22" t="str">
            <v>Tin học 3A2</v>
          </cell>
        </row>
        <row r="23">
          <cell r="E23" t="str">
            <v>13Tin học 3A1</v>
          </cell>
          <cell r="F23">
            <v>13</v>
          </cell>
          <cell r="G23" t="str">
            <v>Tin học 3A1</v>
          </cell>
          <cell r="J23" t="str">
            <v>Tập gõ phím hàng phím số</v>
          </cell>
          <cell r="K23" t="str">
            <v>Mạng máy tính</v>
          </cell>
          <cell r="N23" t="str">
            <v>Tin học 3A3</v>
          </cell>
        </row>
        <row r="24">
          <cell r="E24" t="str">
            <v>14Tin học 3A1</v>
          </cell>
          <cell r="F24">
            <v>14</v>
          </cell>
          <cell r="G24" t="str">
            <v>Tin học 3A1</v>
          </cell>
          <cell r="J24" t="str">
            <v>Ôn tập gõ phím</v>
          </cell>
          <cell r="K24" t="str">
            <v>Mạng máy tính</v>
          </cell>
          <cell r="N24" t="str">
            <v>Tin học 3A4</v>
          </cell>
        </row>
        <row r="25">
          <cell r="E25" t="str">
            <v>15Tin học 3A1</v>
          </cell>
          <cell r="F25">
            <v>15</v>
          </cell>
          <cell r="G25" t="str">
            <v>Tin học 3A1</v>
          </cell>
          <cell r="J25" t="str">
            <v>Kiểm tra chương III</v>
          </cell>
          <cell r="K25" t="str">
            <v>Mạng máy tính</v>
          </cell>
          <cell r="N25" t="str">
            <v>Tin học 4A1</v>
          </cell>
        </row>
        <row r="26">
          <cell r="E26" t="str">
            <v>16Tin học 3A1</v>
          </cell>
          <cell r="F26">
            <v>16</v>
          </cell>
          <cell r="G26" t="str">
            <v>Tin học 3A1</v>
          </cell>
          <cell r="J26" t="str">
            <v>Ôn tập học kì</v>
          </cell>
          <cell r="K26" t="str">
            <v>Mạng máy tính</v>
          </cell>
          <cell r="N26" t="str">
            <v>Tin học 4A2</v>
          </cell>
        </row>
        <row r="27">
          <cell r="E27" t="str">
            <v>17Tin học 3A1</v>
          </cell>
          <cell r="F27">
            <v>17</v>
          </cell>
          <cell r="G27" t="str">
            <v>Tin học 3A1</v>
          </cell>
          <cell r="J27" t="str">
            <v>Kiểm tra học kì I</v>
          </cell>
          <cell r="K27" t="str">
            <v>Mạng máy tính</v>
          </cell>
          <cell r="N27" t="str">
            <v>Tin học 4A3</v>
          </cell>
        </row>
        <row r="28">
          <cell r="E28" t="str">
            <v>18Tin học 3A1</v>
          </cell>
          <cell r="F28">
            <v>18</v>
          </cell>
          <cell r="G28" t="str">
            <v>Tin học 3A1</v>
          </cell>
          <cell r="J28" t="str">
            <v>Tập tô màu</v>
          </cell>
          <cell r="K28" t="str">
            <v>Mạng máy tính</v>
          </cell>
          <cell r="N28" t="str">
            <v>Tin học 4A4</v>
          </cell>
        </row>
        <row r="29">
          <cell r="E29" t="str">
            <v>19Tin học 3A1</v>
          </cell>
          <cell r="F29">
            <v>19</v>
          </cell>
          <cell r="G29" t="str">
            <v>Tin học 3A1</v>
          </cell>
          <cell r="J29" t="str">
            <v>Tô màu bằng màu nền</v>
          </cell>
          <cell r="K29" t="str">
            <v>Mạng máy tính</v>
          </cell>
          <cell r="N29" t="str">
            <v>Tin học 5A1</v>
          </cell>
        </row>
        <row r="30">
          <cell r="E30" t="str">
            <v>20Tin học 3A1</v>
          </cell>
          <cell r="F30">
            <v>20</v>
          </cell>
          <cell r="G30" t="str">
            <v>Tin học 3A1</v>
          </cell>
          <cell r="J30" t="str">
            <v>Vẽ đoạn thẳng</v>
          </cell>
          <cell r="K30" t="str">
            <v>Mạng máy tính</v>
          </cell>
          <cell r="N30" t="str">
            <v>Tin học 5A2</v>
          </cell>
        </row>
        <row r="31">
          <cell r="E31" t="str">
            <v>21Tin học 3A1</v>
          </cell>
          <cell r="F31">
            <v>21</v>
          </cell>
          <cell r="G31" t="str">
            <v>Tin học 3A1</v>
          </cell>
          <cell r="J31" t="str">
            <v>Tẩy xoá hình</v>
          </cell>
          <cell r="K31" t="str">
            <v>Mạng máy tính</v>
          </cell>
          <cell r="N31" t="str">
            <v>Tin học 5A3</v>
          </cell>
        </row>
        <row r="32">
          <cell r="E32" t="str">
            <v>22Tin học 3A1</v>
          </cell>
          <cell r="F32">
            <v>22</v>
          </cell>
          <cell r="G32" t="str">
            <v>Tin học 3A1</v>
          </cell>
          <cell r="J32" t="str">
            <v>Di chuyển hình</v>
          </cell>
          <cell r="K32" t="str">
            <v>Mạng máy tính</v>
          </cell>
          <cell r="N32" t="str">
            <v>Tin học 5A4</v>
          </cell>
        </row>
        <row r="33">
          <cell r="E33" t="str">
            <v>23Tin học 3A1</v>
          </cell>
          <cell r="F33">
            <v>23</v>
          </cell>
          <cell r="G33" t="str">
            <v>Tin học 3A1</v>
          </cell>
          <cell r="J33" t="str">
            <v>Vẽ đường cong</v>
          </cell>
          <cell r="K33" t="str">
            <v>Mạng máy tính</v>
          </cell>
          <cell r="N33" t="str">
            <v>Tin học 5A5</v>
          </cell>
        </row>
        <row r="34">
          <cell r="E34" t="str">
            <v>24Tin học 3A1</v>
          </cell>
          <cell r="F34">
            <v>24</v>
          </cell>
          <cell r="G34" t="str">
            <v>Tin học 3A1</v>
          </cell>
          <cell r="J34" t="str">
            <v>Sao chép từ mẫu có sẵn</v>
          </cell>
          <cell r="K34" t="str">
            <v>Mạng máy tính</v>
          </cell>
          <cell r="N34" t="str">
            <v>-</v>
          </cell>
        </row>
        <row r="35">
          <cell r="E35" t="str">
            <v>25Tin học 3A1</v>
          </cell>
          <cell r="F35">
            <v>25</v>
          </cell>
          <cell r="G35" t="str">
            <v>Tin học 3A1</v>
          </cell>
          <cell r="J35" t="str">
            <v>Kiểm tra chương IV</v>
          </cell>
          <cell r="K35" t="str">
            <v>Mạng máy tính</v>
          </cell>
        </row>
        <row r="36">
          <cell r="E36" t="str">
            <v>26Tin học 3A1</v>
          </cell>
          <cell r="F36">
            <v>26</v>
          </cell>
          <cell r="G36" t="str">
            <v>Tin học 3A1</v>
          </cell>
          <cell r="J36" t="str">
            <v>Bước đầu soạn thảo</v>
          </cell>
          <cell r="K36" t="str">
            <v>Mạng máy tính</v>
          </cell>
        </row>
        <row r="37">
          <cell r="E37" t="str">
            <v>27Tin học 3A1</v>
          </cell>
          <cell r="F37">
            <v>27</v>
          </cell>
          <cell r="G37" t="str">
            <v>Tin học 3A1</v>
          </cell>
          <cell r="J37" t="str">
            <v>Chữ hoa</v>
          </cell>
          <cell r="K37" t="str">
            <v>Mạng máy tính</v>
          </cell>
        </row>
        <row r="38">
          <cell r="E38" t="str">
            <v>28Tin học 3A1</v>
          </cell>
          <cell r="F38">
            <v>28</v>
          </cell>
          <cell r="G38" t="str">
            <v>Tin học 3A1</v>
          </cell>
          <cell r="J38" t="str">
            <v>Gõ các chữ cái ă, â, ê, ô, ơ, ư, đ</v>
          </cell>
          <cell r="K38" t="str">
            <v>Mạng máy tính</v>
          </cell>
        </row>
        <row r="39">
          <cell r="E39" t="str">
            <v>29Tin học 3A1</v>
          </cell>
          <cell r="F39">
            <v>29</v>
          </cell>
          <cell r="G39" t="str">
            <v>Tin học 3A1</v>
          </cell>
          <cell r="J39" t="str">
            <v>Dấu huyền, sắc, nặng – Dấu hỏi, ngã</v>
          </cell>
          <cell r="K39" t="str">
            <v>Mạng máy tính</v>
          </cell>
        </row>
        <row r="40">
          <cell r="E40" t="str">
            <v>30Tin học 3A1</v>
          </cell>
          <cell r="F40">
            <v>30</v>
          </cell>
          <cell r="G40" t="str">
            <v>Tin học 3A1</v>
          </cell>
          <cell r="J40" t="str">
            <v>Ôn tập</v>
          </cell>
          <cell r="K40" t="str">
            <v>Mạng máy tính</v>
          </cell>
        </row>
        <row r="41">
          <cell r="E41" t="str">
            <v>31Tin học 3A1</v>
          </cell>
          <cell r="F41">
            <v>31</v>
          </cell>
          <cell r="G41" t="str">
            <v>Tin học 3A1</v>
          </cell>
          <cell r="J41" t="str">
            <v>Kiểm tra chương V</v>
          </cell>
          <cell r="K41" t="str">
            <v>Mạng máy tính</v>
          </cell>
        </row>
        <row r="42">
          <cell r="E42" t="str">
            <v>32Tin học 3A1</v>
          </cell>
          <cell r="F42">
            <v>32</v>
          </cell>
          <cell r="G42" t="str">
            <v>Tin học 3A1</v>
          </cell>
          <cell r="J42" t="str">
            <v>Cùng học toán lớp 3</v>
          </cell>
          <cell r="K42" t="str">
            <v>Mạng máy tính</v>
          </cell>
        </row>
        <row r="43">
          <cell r="E43" t="str">
            <v>33Tin học 3A1</v>
          </cell>
          <cell r="F43">
            <v>33</v>
          </cell>
          <cell r="G43" t="str">
            <v>Tin học 3A1</v>
          </cell>
          <cell r="J43" t="str">
            <v>Tidy up</v>
          </cell>
          <cell r="K43" t="str">
            <v>Mạng máy tính</v>
          </cell>
        </row>
        <row r="44">
          <cell r="E44" t="str">
            <v>34Tin học 3A1</v>
          </cell>
          <cell r="F44">
            <v>34</v>
          </cell>
          <cell r="G44" t="str">
            <v>Tin học 3A1</v>
          </cell>
          <cell r="J44" t="str">
            <v>Anphabet Blocks</v>
          </cell>
          <cell r="K44" t="str">
            <v>Mạng máy tính</v>
          </cell>
        </row>
        <row r="45">
          <cell r="E45" t="str">
            <v>35Tin học 3A1</v>
          </cell>
          <cell r="F45">
            <v>35</v>
          </cell>
          <cell r="G45" t="str">
            <v>Tin học 3A1</v>
          </cell>
          <cell r="J45" t="str">
            <v>Kiểm tra học kì II</v>
          </cell>
          <cell r="K45" t="str">
            <v>Mạng máy tính</v>
          </cell>
        </row>
        <row r="46">
          <cell r="E46" t="str">
            <v>1Tin học 3A2</v>
          </cell>
          <cell r="F46">
            <v>1</v>
          </cell>
          <cell r="G46" t="str">
            <v>Tin học 3A2</v>
          </cell>
          <cell r="J46" t="str">
            <v>Người bạn mới của em</v>
          </cell>
          <cell r="K46" t="str">
            <v>Mạng máy tính</v>
          </cell>
        </row>
        <row r="47">
          <cell r="E47" t="str">
            <v>2Tin học 3A2</v>
          </cell>
          <cell r="F47">
            <v>1</v>
          </cell>
          <cell r="G47" t="str">
            <v>Tin học 3A2</v>
          </cell>
          <cell r="J47" t="str">
            <v>Người bạn mới của em (dạy bù)</v>
          </cell>
          <cell r="K47" t="str">
            <v>Mạng máy tính</v>
          </cell>
        </row>
        <row r="48">
          <cell r="E48" t="str">
            <v>3Tin học 3A2</v>
          </cell>
          <cell r="F48">
            <v>2</v>
          </cell>
          <cell r="G48" t="str">
            <v>Tin học 3A2</v>
          </cell>
          <cell r="J48" t="str">
            <v>Người bạn mới của em – Máy tính trong đời sống</v>
          </cell>
          <cell r="K48" t="str">
            <v>Mạng máy tính</v>
          </cell>
        </row>
        <row r="49">
          <cell r="E49" t="str">
            <v>4Tin học 3A2</v>
          </cell>
          <cell r="F49">
            <v>3</v>
          </cell>
          <cell r="G49" t="str">
            <v>Tin học 3A2</v>
          </cell>
          <cell r="J49" t="str">
            <v>Thông tin xung quanh ta</v>
          </cell>
          <cell r="K49" t="str">
            <v>Mạng máy tính</v>
          </cell>
        </row>
        <row r="50">
          <cell r="E50" t="str">
            <v>5Tin học 3A2</v>
          </cell>
          <cell r="F50">
            <v>4</v>
          </cell>
          <cell r="G50" t="str">
            <v>Tin học 3A2</v>
          </cell>
          <cell r="J50" t="str">
            <v>Bàn phím máy tính</v>
          </cell>
          <cell r="K50" t="str">
            <v>Mạng máy tính</v>
          </cell>
        </row>
        <row r="51">
          <cell r="E51" t="str">
            <v>6Tin học 3A2</v>
          </cell>
          <cell r="F51">
            <v>5</v>
          </cell>
          <cell r="G51" t="str">
            <v>Tin học 3A2</v>
          </cell>
          <cell r="J51" t="str">
            <v>Chuột máy tính</v>
          </cell>
          <cell r="K51" t="str">
            <v>Mạng máy tính</v>
          </cell>
        </row>
        <row r="52">
          <cell r="E52" t="str">
            <v>7Tin học 3A2</v>
          </cell>
          <cell r="F52">
            <v>6</v>
          </cell>
          <cell r="G52" t="str">
            <v>Tin học 3A2</v>
          </cell>
          <cell r="J52" t="str">
            <v>Kiểm tra chương I</v>
          </cell>
          <cell r="K52" t="str">
            <v>Mạng máy tính</v>
          </cell>
        </row>
        <row r="53">
          <cell r="E53" t="str">
            <v>8Tin học 3A2</v>
          </cell>
          <cell r="F53">
            <v>7</v>
          </cell>
          <cell r="G53" t="str">
            <v>Tin học 3A2</v>
          </cell>
          <cell r="J53" t="str">
            <v>Trò chơi Blocks</v>
          </cell>
          <cell r="K53" t="str">
            <v>Mạng máy tính</v>
          </cell>
        </row>
        <row r="54">
          <cell r="E54" t="str">
            <v>9Tin học 3A2</v>
          </cell>
          <cell r="F54">
            <v>8</v>
          </cell>
          <cell r="G54" t="str">
            <v>Tin học 3A2</v>
          </cell>
          <cell r="J54" t="str">
            <v>Trò chơi Dots</v>
          </cell>
          <cell r="K54" t="str">
            <v>Mạng máy tính</v>
          </cell>
        </row>
        <row r="55">
          <cell r="E55" t="str">
            <v>10Tin học 3A2</v>
          </cell>
          <cell r="F55">
            <v>9</v>
          </cell>
          <cell r="G55" t="str">
            <v>Tin học 3A2</v>
          </cell>
          <cell r="J55" t="str">
            <v>Trò chơi Sticks</v>
          </cell>
          <cell r="K55" t="str">
            <v>Mạng máy tính</v>
          </cell>
        </row>
        <row r="56">
          <cell r="E56" t="str">
            <v>11Tin học 3A2</v>
          </cell>
          <cell r="F56">
            <v>10</v>
          </cell>
          <cell r="G56" t="str">
            <v>Tin học 3A2</v>
          </cell>
          <cell r="J56" t="str">
            <v>Tập gõ phím hàng cơ sở</v>
          </cell>
          <cell r="K56" t="str">
            <v>Mạng máy tính</v>
          </cell>
        </row>
        <row r="57">
          <cell r="E57" t="str">
            <v>12Tin học 3A2</v>
          </cell>
          <cell r="F57">
            <v>11</v>
          </cell>
          <cell r="G57" t="str">
            <v>Tin học 3A2</v>
          </cell>
          <cell r="J57" t="str">
            <v>Tập gõ phím hàng trên</v>
          </cell>
          <cell r="K57" t="str">
            <v>Mạng máy tính</v>
          </cell>
        </row>
        <row r="58">
          <cell r="E58" t="str">
            <v>13Tin học 3A2</v>
          </cell>
          <cell r="F58">
            <v>12</v>
          </cell>
          <cell r="G58" t="str">
            <v>Tin học 3A2</v>
          </cell>
          <cell r="J58" t="str">
            <v>Tập gõ phím hàng dưới</v>
          </cell>
          <cell r="K58" t="str">
            <v>Mạng máy tính</v>
          </cell>
        </row>
        <row r="59">
          <cell r="E59" t="str">
            <v>14Tin học 3A2</v>
          </cell>
          <cell r="F59">
            <v>13</v>
          </cell>
          <cell r="G59" t="str">
            <v>Tin học 3A2</v>
          </cell>
          <cell r="J59" t="str">
            <v>Tập gõ phím hàng phím số</v>
          </cell>
          <cell r="K59" t="str">
            <v>Mạng máy tính</v>
          </cell>
        </row>
        <row r="60">
          <cell r="E60" t="str">
            <v>15Tin học 3A2</v>
          </cell>
          <cell r="F60">
            <v>14</v>
          </cell>
          <cell r="G60" t="str">
            <v>Tin học 3A2</v>
          </cell>
          <cell r="J60" t="str">
            <v>Ôn tập gõ phím</v>
          </cell>
          <cell r="K60" t="str">
            <v>Mạng máy tính</v>
          </cell>
        </row>
        <row r="61">
          <cell r="E61" t="str">
            <v>16Tin học 3A2</v>
          </cell>
          <cell r="F61">
            <v>15</v>
          </cell>
          <cell r="G61" t="str">
            <v>Tin học 3A2</v>
          </cell>
          <cell r="J61" t="str">
            <v>Kiểm tra chương III</v>
          </cell>
          <cell r="K61" t="str">
            <v>Mạng máy tính</v>
          </cell>
        </row>
        <row r="62">
          <cell r="E62" t="str">
            <v>17Tin học 3A2</v>
          </cell>
          <cell r="F62">
            <v>16</v>
          </cell>
          <cell r="G62" t="str">
            <v>Tin học 3A2</v>
          </cell>
          <cell r="J62" t="str">
            <v>Ôn tập học kì</v>
          </cell>
          <cell r="K62" t="str">
            <v>Mạng máy tính</v>
          </cell>
        </row>
        <row r="63">
          <cell r="E63" t="str">
            <v>18Tin học 3A2</v>
          </cell>
          <cell r="F63">
            <v>17</v>
          </cell>
          <cell r="G63" t="str">
            <v>Tin học 3A2</v>
          </cell>
          <cell r="J63" t="str">
            <v>Kiểm tra học kì I</v>
          </cell>
          <cell r="K63" t="str">
            <v>Mạng máy tính</v>
          </cell>
        </row>
        <row r="64">
          <cell r="E64" t="str">
            <v>19Tin học 3A2</v>
          </cell>
          <cell r="F64">
            <v>18</v>
          </cell>
          <cell r="G64" t="str">
            <v>Tin học 3A2</v>
          </cell>
          <cell r="J64" t="str">
            <v>Tập tô màu</v>
          </cell>
          <cell r="K64" t="str">
            <v>Mạng máy tính</v>
          </cell>
        </row>
        <row r="65">
          <cell r="E65" t="str">
            <v>20Tin học 3A2</v>
          </cell>
          <cell r="F65">
            <v>19</v>
          </cell>
          <cell r="G65" t="str">
            <v>Tin học 3A2</v>
          </cell>
          <cell r="J65" t="str">
            <v>Tô màu bằng màu nền</v>
          </cell>
          <cell r="K65" t="str">
            <v>Mạng máy tính</v>
          </cell>
        </row>
        <row r="66">
          <cell r="E66" t="str">
            <v>21Tin học 3A2</v>
          </cell>
          <cell r="F66">
            <v>20</v>
          </cell>
          <cell r="G66" t="str">
            <v>Tin học 3A2</v>
          </cell>
          <cell r="J66" t="str">
            <v>Vẽ đoạn thẳng</v>
          </cell>
          <cell r="K66" t="str">
            <v>Mạng máy tính</v>
          </cell>
        </row>
        <row r="67">
          <cell r="E67" t="str">
            <v>22Tin học 3A2</v>
          </cell>
          <cell r="F67">
            <v>21</v>
          </cell>
          <cell r="G67" t="str">
            <v>Tin học 3A2</v>
          </cell>
          <cell r="J67" t="str">
            <v>Tẩy xoá hình</v>
          </cell>
          <cell r="K67" t="str">
            <v>Mạng máy tính</v>
          </cell>
        </row>
        <row r="68">
          <cell r="E68" t="str">
            <v>23Tin học 3A2</v>
          </cell>
          <cell r="F68">
            <v>22</v>
          </cell>
          <cell r="G68" t="str">
            <v>Tin học 3A2</v>
          </cell>
          <cell r="J68" t="str">
            <v>Di chuyển hình</v>
          </cell>
          <cell r="K68" t="str">
            <v>Mạng máy tính</v>
          </cell>
        </row>
        <row r="69">
          <cell r="E69" t="str">
            <v>24Tin học 3A2</v>
          </cell>
          <cell r="F69">
            <v>23</v>
          </cell>
          <cell r="G69" t="str">
            <v>Tin học 3A2</v>
          </cell>
          <cell r="J69" t="str">
            <v>Vẽ đường cong</v>
          </cell>
          <cell r="K69" t="str">
            <v>Mạng máy tính</v>
          </cell>
        </row>
        <row r="70">
          <cell r="E70" t="str">
            <v>25Tin học 3A2</v>
          </cell>
          <cell r="F70">
            <v>24</v>
          </cell>
          <cell r="G70" t="str">
            <v>Tin học 3A2</v>
          </cell>
          <cell r="J70" t="str">
            <v>Sao chép từ mẫu có sẵn</v>
          </cell>
          <cell r="K70" t="str">
            <v>Mạng máy tính</v>
          </cell>
        </row>
        <row r="71">
          <cell r="E71" t="str">
            <v>26Tin học 3A2</v>
          </cell>
          <cell r="F71">
            <v>25</v>
          </cell>
          <cell r="G71" t="str">
            <v>Tin học 3A2</v>
          </cell>
          <cell r="J71" t="str">
            <v>Kiểm tra chương IV</v>
          </cell>
          <cell r="K71" t="str">
            <v>Mạng máy tính</v>
          </cell>
        </row>
        <row r="72">
          <cell r="E72" t="str">
            <v>27Tin học 3A2</v>
          </cell>
          <cell r="F72">
            <v>26</v>
          </cell>
          <cell r="G72" t="str">
            <v>Tin học 3A2</v>
          </cell>
          <cell r="J72" t="str">
            <v>Bước đầu soạn thảo</v>
          </cell>
          <cell r="K72" t="str">
            <v>Mạng máy tính</v>
          </cell>
        </row>
        <row r="73">
          <cell r="E73" t="str">
            <v>28Tin học 3A2</v>
          </cell>
          <cell r="F73">
            <v>27</v>
          </cell>
          <cell r="G73" t="str">
            <v>Tin học 3A2</v>
          </cell>
          <cell r="J73" t="str">
            <v>Chữ hoa</v>
          </cell>
          <cell r="K73" t="str">
            <v>Mạng máy tính</v>
          </cell>
        </row>
        <row r="74">
          <cell r="E74" t="str">
            <v>29Tin học 3A2</v>
          </cell>
          <cell r="F74">
            <v>28</v>
          </cell>
          <cell r="G74" t="str">
            <v>Tin học 3A2</v>
          </cell>
          <cell r="J74" t="str">
            <v>Gõ các chữ cái ă, â, ê, ô, ơ, ư, đ</v>
          </cell>
          <cell r="K74" t="str">
            <v>Mạng máy tính</v>
          </cell>
        </row>
        <row r="75">
          <cell r="E75" t="str">
            <v>30Tin học 3A2</v>
          </cell>
          <cell r="F75">
            <v>29</v>
          </cell>
          <cell r="G75" t="str">
            <v>Tin học 3A2</v>
          </cell>
          <cell r="J75" t="str">
            <v>Dấu huyền, sắc, nặng – Dấu hỏi, ngã</v>
          </cell>
          <cell r="K75" t="str">
            <v>Mạng máy tính</v>
          </cell>
        </row>
        <row r="76">
          <cell r="E76" t="str">
            <v>31Tin học 3A2</v>
          </cell>
          <cell r="F76">
            <v>30</v>
          </cell>
          <cell r="G76" t="str">
            <v>Tin học 3A2</v>
          </cell>
          <cell r="J76" t="str">
            <v>Ôn tập</v>
          </cell>
          <cell r="K76" t="str">
            <v>Mạng máy tính</v>
          </cell>
        </row>
        <row r="77">
          <cell r="E77" t="str">
            <v>32Tin học 3A2</v>
          </cell>
          <cell r="F77">
            <v>31</v>
          </cell>
          <cell r="G77" t="str">
            <v>Tin học 3A2</v>
          </cell>
          <cell r="J77" t="str">
            <v>Kiểm tra chương V</v>
          </cell>
          <cell r="K77" t="str">
            <v>Mạng máy tính</v>
          </cell>
        </row>
        <row r="78">
          <cell r="E78" t="str">
            <v>33Tin học 3A2</v>
          </cell>
          <cell r="F78">
            <v>32</v>
          </cell>
          <cell r="G78" t="str">
            <v>Tin học 3A2</v>
          </cell>
          <cell r="J78" t="str">
            <v>Cùng học toán lớp 3</v>
          </cell>
          <cell r="K78" t="str">
            <v>Mạng máy tính</v>
          </cell>
        </row>
        <row r="79">
          <cell r="E79" t="str">
            <v>34Tin học 3A2</v>
          </cell>
          <cell r="F79">
            <v>33</v>
          </cell>
          <cell r="G79" t="str">
            <v>Tin học 3A2</v>
          </cell>
          <cell r="J79" t="str">
            <v>Tidy up</v>
          </cell>
          <cell r="K79" t="str">
            <v>Mạng máy tính</v>
          </cell>
        </row>
        <row r="80">
          <cell r="E80" t="str">
            <v>35Tin học 3A2</v>
          </cell>
          <cell r="F80">
            <v>34</v>
          </cell>
          <cell r="G80" t="str">
            <v>Tin học 3A2</v>
          </cell>
          <cell r="J80" t="str">
            <v>Anphabet Blocks</v>
          </cell>
          <cell r="K80" t="str">
            <v>Mạng máy tính</v>
          </cell>
        </row>
        <row r="81">
          <cell r="E81" t="str">
            <v>36Tin học 3A2</v>
          </cell>
          <cell r="F81">
            <v>35</v>
          </cell>
          <cell r="G81" t="str">
            <v>Tin học 3A2</v>
          </cell>
          <cell r="J81" t="str">
            <v>Kiểm tra học kì II</v>
          </cell>
          <cell r="K81" t="str">
            <v>Mạng máy tính</v>
          </cell>
        </row>
        <row r="82">
          <cell r="E82" t="str">
            <v>37Tin học 3A2</v>
          </cell>
          <cell r="F82">
            <v>36</v>
          </cell>
          <cell r="G82" t="str">
            <v>Tin học 3A2</v>
          </cell>
          <cell r="K82" t="str">
            <v>Mạng máy tính</v>
          </cell>
        </row>
        <row r="83">
          <cell r="E83" t="str">
            <v>1Tin học 3A3</v>
          </cell>
          <cell r="F83">
            <v>1</v>
          </cell>
          <cell r="G83" t="str">
            <v>Tin học 3A3</v>
          </cell>
          <cell r="J83" t="str">
            <v>Người bạn mới của em</v>
          </cell>
          <cell r="K83" t="str">
            <v>Mạng máy tính</v>
          </cell>
        </row>
        <row r="84">
          <cell r="E84" t="str">
            <v>2Tin học 3A3</v>
          </cell>
          <cell r="F84">
            <v>2</v>
          </cell>
          <cell r="G84" t="str">
            <v>Tin học 3A3</v>
          </cell>
          <cell r="J84" t="str">
            <v>Người bạn mới của em – Máy tính trong đời sống</v>
          </cell>
          <cell r="K84" t="str">
            <v>Mạng máy tính</v>
          </cell>
        </row>
        <row r="85">
          <cell r="E85" t="str">
            <v>3Tin học 3A3</v>
          </cell>
          <cell r="F85">
            <v>3</v>
          </cell>
          <cell r="G85" t="str">
            <v>Tin học 3A3</v>
          </cell>
          <cell r="J85" t="str">
            <v>Thông tin xung quanh ta</v>
          </cell>
          <cell r="K85" t="str">
            <v>Mạng máy tính</v>
          </cell>
        </row>
        <row r="86">
          <cell r="E86" t="str">
            <v>4Tin học 3A3</v>
          </cell>
          <cell r="F86">
            <v>4</v>
          </cell>
          <cell r="G86" t="str">
            <v>Tin học 3A3</v>
          </cell>
          <cell r="J86" t="str">
            <v>Bàn phím máy tính</v>
          </cell>
          <cell r="K86" t="str">
            <v>Mạng máy tính</v>
          </cell>
        </row>
        <row r="87">
          <cell r="E87" t="str">
            <v>5Tin học 3A3</v>
          </cell>
          <cell r="F87">
            <v>5</v>
          </cell>
          <cell r="G87" t="str">
            <v>Tin học 3A3</v>
          </cell>
          <cell r="J87" t="str">
            <v>Chuột máy tính</v>
          </cell>
          <cell r="K87" t="str">
            <v>Mạng máy tính</v>
          </cell>
        </row>
        <row r="88">
          <cell r="E88" t="str">
            <v>6Tin học 3A3</v>
          </cell>
          <cell r="F88">
            <v>6</v>
          </cell>
          <cell r="G88" t="str">
            <v>Tin học 3A3</v>
          </cell>
          <cell r="J88" t="str">
            <v>Kiểm tra chương I</v>
          </cell>
          <cell r="K88" t="str">
            <v>Mạng máy tính</v>
          </cell>
        </row>
        <row r="89">
          <cell r="E89" t="str">
            <v>7Tin học 3A3</v>
          </cell>
          <cell r="F89">
            <v>7</v>
          </cell>
          <cell r="G89" t="str">
            <v>Tin học 3A3</v>
          </cell>
          <cell r="J89" t="str">
            <v>Trò chơi Blocks</v>
          </cell>
          <cell r="K89" t="str">
            <v>Mạng máy tính</v>
          </cell>
        </row>
        <row r="90">
          <cell r="E90" t="str">
            <v>8Tin học 3A3</v>
          </cell>
          <cell r="F90">
            <v>8</v>
          </cell>
          <cell r="G90" t="str">
            <v>Tin học 3A3</v>
          </cell>
          <cell r="J90" t="str">
            <v>Trò chơi Dots</v>
          </cell>
          <cell r="K90" t="str">
            <v>Mạng máy tính</v>
          </cell>
        </row>
        <row r="91">
          <cell r="E91" t="str">
            <v>9Tin học 3A3</v>
          </cell>
          <cell r="F91">
            <v>9</v>
          </cell>
          <cell r="G91" t="str">
            <v>Tin học 3A3</v>
          </cell>
          <cell r="J91" t="str">
            <v>Trò chơi Sticks</v>
          </cell>
          <cell r="K91" t="str">
            <v>Mạng máy tính</v>
          </cell>
        </row>
        <row r="92">
          <cell r="E92" t="str">
            <v>10Tin học 3A3</v>
          </cell>
          <cell r="F92">
            <v>10</v>
          </cell>
          <cell r="G92" t="str">
            <v>Tin học 3A3</v>
          </cell>
          <cell r="J92" t="str">
            <v>Tập gõ phím hàng cơ sở</v>
          </cell>
          <cell r="K92" t="str">
            <v>Mạng máy tính</v>
          </cell>
        </row>
        <row r="93">
          <cell r="E93" t="str">
            <v>11Tin học 3A3</v>
          </cell>
          <cell r="F93">
            <v>11</v>
          </cell>
          <cell r="G93" t="str">
            <v>Tin học 3A3</v>
          </cell>
          <cell r="J93" t="str">
            <v>Tập gõ phím hàng trên</v>
          </cell>
          <cell r="K93" t="str">
            <v>Mạng máy tính</v>
          </cell>
        </row>
        <row r="94">
          <cell r="E94" t="str">
            <v>12Tin học 3A3</v>
          </cell>
          <cell r="F94">
            <v>12</v>
          </cell>
          <cell r="G94" t="str">
            <v>Tin học 3A3</v>
          </cell>
          <cell r="J94" t="str">
            <v>Tập gõ phím hàng dưới</v>
          </cell>
          <cell r="K94" t="str">
            <v>Mạng máy tính</v>
          </cell>
        </row>
        <row r="95">
          <cell r="E95" t="str">
            <v>13Tin học 3A3</v>
          </cell>
          <cell r="F95">
            <v>13</v>
          </cell>
          <cell r="G95" t="str">
            <v>Tin học 3A3</v>
          </cell>
          <cell r="J95" t="str">
            <v>Tập gõ phím hàng phím số</v>
          </cell>
          <cell r="K95" t="str">
            <v>Mạng máy tính</v>
          </cell>
        </row>
        <row r="96">
          <cell r="E96" t="str">
            <v>14Tin học 3A3</v>
          </cell>
          <cell r="F96">
            <v>14</v>
          </cell>
          <cell r="G96" t="str">
            <v>Tin học 3A3</v>
          </cell>
          <cell r="J96" t="str">
            <v>Ôn tập gõ phím</v>
          </cell>
          <cell r="K96" t="str">
            <v>Mạng máy tính</v>
          </cell>
        </row>
        <row r="97">
          <cell r="E97" t="str">
            <v>15Tin học 3A3</v>
          </cell>
          <cell r="F97">
            <v>15</v>
          </cell>
          <cell r="G97" t="str">
            <v>Tin học 3A3</v>
          </cell>
          <cell r="J97" t="str">
            <v>Kiểm tra chương III</v>
          </cell>
          <cell r="K97" t="str">
            <v>Mạng máy tính</v>
          </cell>
        </row>
        <row r="98">
          <cell r="E98" t="str">
            <v>16Tin học 3A3</v>
          </cell>
          <cell r="F98">
            <v>16</v>
          </cell>
          <cell r="G98" t="str">
            <v>Tin học 3A3</v>
          </cell>
          <cell r="J98" t="str">
            <v>Ôn tập học kì</v>
          </cell>
          <cell r="K98" t="str">
            <v>Mạng máy tính</v>
          </cell>
        </row>
        <row r="99">
          <cell r="E99" t="str">
            <v>17Tin học 3A3</v>
          </cell>
          <cell r="F99">
            <v>17</v>
          </cell>
          <cell r="G99" t="str">
            <v>Tin học 3A3</v>
          </cell>
          <cell r="J99" t="str">
            <v>Kiểm tra học kì I</v>
          </cell>
          <cell r="K99" t="str">
            <v>Mạng máy tính</v>
          </cell>
        </row>
        <row r="100">
          <cell r="E100" t="str">
            <v>18Tin học 3A3</v>
          </cell>
          <cell r="F100">
            <v>18</v>
          </cell>
          <cell r="G100" t="str">
            <v>Tin học 3A3</v>
          </cell>
          <cell r="J100" t="str">
            <v>Tập tô màu</v>
          </cell>
          <cell r="K100" t="str">
            <v>Mạng máy tính</v>
          </cell>
        </row>
        <row r="101">
          <cell r="E101" t="str">
            <v>19Tin học 3A3</v>
          </cell>
          <cell r="F101">
            <v>19</v>
          </cell>
          <cell r="G101" t="str">
            <v>Tin học 3A3</v>
          </cell>
          <cell r="J101" t="str">
            <v>Tô màu bằng màu nền</v>
          </cell>
          <cell r="K101" t="str">
            <v>Mạng máy tính</v>
          </cell>
        </row>
        <row r="102">
          <cell r="E102" t="str">
            <v>20Tin học 3A3</v>
          </cell>
          <cell r="F102">
            <v>20</v>
          </cell>
          <cell r="G102" t="str">
            <v>Tin học 3A3</v>
          </cell>
          <cell r="J102" t="str">
            <v>Vẽ đoạn thẳng</v>
          </cell>
          <cell r="K102" t="str">
            <v>Mạng máy tính</v>
          </cell>
        </row>
        <row r="103">
          <cell r="E103" t="str">
            <v>21Tin học 3A3</v>
          </cell>
          <cell r="F103">
            <v>21</v>
          </cell>
          <cell r="G103" t="str">
            <v>Tin học 3A3</v>
          </cell>
          <cell r="J103" t="str">
            <v>Tẩy xoá hình</v>
          </cell>
          <cell r="K103" t="str">
            <v>Mạng máy tính</v>
          </cell>
        </row>
        <row r="104">
          <cell r="E104" t="str">
            <v>22Tin học 3A3</v>
          </cell>
          <cell r="F104">
            <v>22</v>
          </cell>
          <cell r="G104" t="str">
            <v>Tin học 3A3</v>
          </cell>
          <cell r="J104" t="str">
            <v>Di chuyển hình</v>
          </cell>
          <cell r="K104" t="str">
            <v>Mạng máy tính</v>
          </cell>
        </row>
        <row r="105">
          <cell r="E105" t="str">
            <v>23Tin học 3A3</v>
          </cell>
          <cell r="F105">
            <v>23</v>
          </cell>
          <cell r="G105" t="str">
            <v>Tin học 3A3</v>
          </cell>
          <cell r="J105" t="str">
            <v>Vẽ đường cong</v>
          </cell>
          <cell r="K105" t="str">
            <v>Mạng máy tính</v>
          </cell>
        </row>
        <row r="106">
          <cell r="E106" t="str">
            <v>24Tin học 3A3</v>
          </cell>
          <cell r="F106">
            <v>24</v>
          </cell>
          <cell r="G106" t="str">
            <v>Tin học 3A3</v>
          </cell>
          <cell r="J106" t="str">
            <v>Sao chép từ mẫu có sẵn</v>
          </cell>
          <cell r="K106" t="str">
            <v>Mạng máy tính</v>
          </cell>
        </row>
        <row r="107">
          <cell r="E107" t="str">
            <v>25Tin học 3A3</v>
          </cell>
          <cell r="F107">
            <v>25</v>
          </cell>
          <cell r="G107" t="str">
            <v>Tin học 3A3</v>
          </cell>
          <cell r="J107" t="str">
            <v>Kiểm tra chương IV</v>
          </cell>
          <cell r="K107" t="str">
            <v>Mạng máy tính</v>
          </cell>
        </row>
        <row r="108">
          <cell r="E108" t="str">
            <v>26Tin học 3A3</v>
          </cell>
          <cell r="F108">
            <v>26</v>
          </cell>
          <cell r="G108" t="str">
            <v>Tin học 3A3</v>
          </cell>
          <cell r="J108" t="str">
            <v>Bước đầu soạn thảo</v>
          </cell>
          <cell r="K108" t="str">
            <v>Mạng máy tính</v>
          </cell>
        </row>
        <row r="109">
          <cell r="E109" t="str">
            <v>27Tin học 3A3</v>
          </cell>
          <cell r="F109">
            <v>27</v>
          </cell>
          <cell r="G109" t="str">
            <v>Tin học 3A3</v>
          </cell>
          <cell r="J109" t="str">
            <v>Chữ hoa</v>
          </cell>
          <cell r="K109" t="str">
            <v>Mạng máy tính</v>
          </cell>
        </row>
        <row r="110">
          <cell r="E110" t="str">
            <v>28Tin học 3A3</v>
          </cell>
          <cell r="F110">
            <v>28</v>
          </cell>
          <cell r="G110" t="str">
            <v>Tin học 3A3</v>
          </cell>
          <cell r="J110" t="str">
            <v>Gõ các chữ cái ă, â, ê, ô, ơ, ư, đ</v>
          </cell>
          <cell r="K110" t="str">
            <v>Mạng máy tính</v>
          </cell>
        </row>
        <row r="111">
          <cell r="E111" t="str">
            <v>29Tin học 3A3</v>
          </cell>
          <cell r="F111">
            <v>29</v>
          </cell>
          <cell r="G111" t="str">
            <v>Tin học 3A3</v>
          </cell>
          <cell r="J111" t="str">
            <v>Dấu huyền, sắc, nặng – Dấu hỏi, ngã</v>
          </cell>
          <cell r="K111" t="str">
            <v>Mạng máy tính</v>
          </cell>
        </row>
        <row r="112">
          <cell r="E112" t="str">
            <v>30Tin học 3A3</v>
          </cell>
          <cell r="F112">
            <v>30</v>
          </cell>
          <cell r="G112" t="str">
            <v>Tin học 3A3</v>
          </cell>
          <cell r="J112" t="str">
            <v>Ôn tập</v>
          </cell>
          <cell r="K112" t="str">
            <v>Mạng máy tính</v>
          </cell>
        </row>
        <row r="113">
          <cell r="E113" t="str">
            <v>31Tin học 3A3</v>
          </cell>
          <cell r="F113">
            <v>31</v>
          </cell>
          <cell r="G113" t="str">
            <v>Tin học 3A3</v>
          </cell>
          <cell r="J113" t="str">
            <v>Kiểm tra chương V</v>
          </cell>
          <cell r="K113" t="str">
            <v>Mạng máy tính</v>
          </cell>
        </row>
        <row r="114">
          <cell r="E114" t="str">
            <v>32Tin học 3A3</v>
          </cell>
          <cell r="F114">
            <v>32</v>
          </cell>
          <cell r="G114" t="str">
            <v>Tin học 3A3</v>
          </cell>
          <cell r="J114" t="str">
            <v>Cùng học toán lớp 3</v>
          </cell>
          <cell r="K114" t="str">
            <v>Mạng máy tính</v>
          </cell>
        </row>
        <row r="115">
          <cell r="E115" t="str">
            <v>33Tin học 3A3</v>
          </cell>
          <cell r="F115">
            <v>33</v>
          </cell>
          <cell r="G115" t="str">
            <v>Tin học 3A3</v>
          </cell>
          <cell r="J115" t="str">
            <v>Tidy up</v>
          </cell>
          <cell r="K115" t="str">
            <v>Mạng máy tính</v>
          </cell>
        </row>
        <row r="116">
          <cell r="E116" t="str">
            <v>34Tin học 3A3</v>
          </cell>
          <cell r="F116">
            <v>34</v>
          </cell>
          <cell r="G116" t="str">
            <v>Tin học 3A3</v>
          </cell>
          <cell r="J116" t="str">
            <v>Anphabet Blocks</v>
          </cell>
          <cell r="K116" t="str">
            <v>Mạng máy tính</v>
          </cell>
        </row>
        <row r="117">
          <cell r="E117" t="str">
            <v>35Tin học 3A3</v>
          </cell>
          <cell r="F117">
            <v>35</v>
          </cell>
          <cell r="G117" t="str">
            <v>Tin học 3A3</v>
          </cell>
          <cell r="J117" t="str">
            <v>Kiểm tra học kì II</v>
          </cell>
          <cell r="K117" t="str">
            <v>Mạng máy tính</v>
          </cell>
        </row>
        <row r="118">
          <cell r="E118" t="str">
            <v>1Tin học 3A4</v>
          </cell>
          <cell r="F118">
            <v>1</v>
          </cell>
          <cell r="G118" t="str">
            <v>Tin học 3A4</v>
          </cell>
          <cell r="J118" t="str">
            <v>Người bạn mới của em</v>
          </cell>
          <cell r="K118" t="str">
            <v>Mạng máy tính</v>
          </cell>
        </row>
        <row r="119">
          <cell r="E119" t="str">
            <v>2Tin học 3A4</v>
          </cell>
          <cell r="F119">
            <v>1</v>
          </cell>
          <cell r="G119" t="str">
            <v>Tin học 3A4</v>
          </cell>
          <cell r="J119" t="str">
            <v>Người bạn mới của em (dạy bù)</v>
          </cell>
          <cell r="K119" t="str">
            <v>Mạng máy tính</v>
          </cell>
        </row>
        <row r="120">
          <cell r="E120" t="str">
            <v>3Tin học 3A4</v>
          </cell>
          <cell r="F120">
            <v>2</v>
          </cell>
          <cell r="G120" t="str">
            <v>Tin học 3A4</v>
          </cell>
          <cell r="J120" t="str">
            <v>Người bạn mới của em – Máy tính trong đời sống</v>
          </cell>
          <cell r="K120" t="str">
            <v>Mạng máy tính</v>
          </cell>
        </row>
        <row r="121">
          <cell r="E121" t="str">
            <v>4Tin học 3A4</v>
          </cell>
          <cell r="F121">
            <v>3</v>
          </cell>
          <cell r="G121" t="str">
            <v>Tin học 3A4</v>
          </cell>
          <cell r="J121" t="str">
            <v>Thông tin xung quanh ta</v>
          </cell>
          <cell r="K121" t="str">
            <v>Mạng máy tính</v>
          </cell>
        </row>
        <row r="122">
          <cell r="E122" t="str">
            <v>5Tin học 3A4</v>
          </cell>
          <cell r="F122">
            <v>4</v>
          </cell>
          <cell r="G122" t="str">
            <v>Tin học 3A4</v>
          </cell>
          <cell r="J122" t="str">
            <v>Bàn phím máy tính</v>
          </cell>
          <cell r="K122" t="str">
            <v>Mạng máy tính</v>
          </cell>
        </row>
        <row r="123">
          <cell r="E123" t="str">
            <v>6Tin học 3A4</v>
          </cell>
          <cell r="F123">
            <v>5</v>
          </cell>
          <cell r="G123" t="str">
            <v>Tin học 3A4</v>
          </cell>
          <cell r="J123" t="str">
            <v>Chuột máy tính</v>
          </cell>
          <cell r="K123" t="str">
            <v>Mạng máy tính</v>
          </cell>
        </row>
        <row r="124">
          <cell r="E124" t="str">
            <v>7Tin học 3A4</v>
          </cell>
          <cell r="F124">
            <v>6</v>
          </cell>
          <cell r="G124" t="str">
            <v>Tin học 3A4</v>
          </cell>
          <cell r="J124" t="str">
            <v>Kiểm tra chương I</v>
          </cell>
          <cell r="K124" t="str">
            <v>Mạng máy tính</v>
          </cell>
        </row>
        <row r="125">
          <cell r="E125" t="str">
            <v>8Tin học 3A4</v>
          </cell>
          <cell r="F125">
            <v>7</v>
          </cell>
          <cell r="G125" t="str">
            <v>Tin học 3A4</v>
          </cell>
          <cell r="J125" t="str">
            <v>Trò chơi Blocks</v>
          </cell>
          <cell r="K125" t="str">
            <v>Mạng máy tính</v>
          </cell>
        </row>
        <row r="126">
          <cell r="E126" t="str">
            <v>9Tin học 3A4</v>
          </cell>
          <cell r="F126">
            <v>8</v>
          </cell>
          <cell r="G126" t="str">
            <v>Tin học 3A4</v>
          </cell>
          <cell r="J126" t="str">
            <v>Trò chơi Dots</v>
          </cell>
          <cell r="K126" t="str">
            <v>Mạng máy tính</v>
          </cell>
        </row>
        <row r="127">
          <cell r="E127" t="str">
            <v>10Tin học 3A4</v>
          </cell>
          <cell r="F127">
            <v>9</v>
          </cell>
          <cell r="G127" t="str">
            <v>Tin học 3A4</v>
          </cell>
          <cell r="J127" t="str">
            <v>Trò chơi Sticks</v>
          </cell>
          <cell r="K127" t="str">
            <v>Mạng máy tính</v>
          </cell>
        </row>
        <row r="128">
          <cell r="E128" t="str">
            <v>11Tin học 3A4</v>
          </cell>
          <cell r="F128">
            <v>10</v>
          </cell>
          <cell r="G128" t="str">
            <v>Tin học 3A4</v>
          </cell>
          <cell r="J128" t="str">
            <v>Tập gõ phím hàng cơ sở</v>
          </cell>
          <cell r="K128" t="str">
            <v>Mạng máy tính</v>
          </cell>
        </row>
        <row r="129">
          <cell r="E129" t="str">
            <v>12Tin học 3A4</v>
          </cell>
          <cell r="F129">
            <v>11</v>
          </cell>
          <cell r="G129" t="str">
            <v>Tin học 3A4</v>
          </cell>
          <cell r="J129" t="str">
            <v>Tập gõ phím hàng trên</v>
          </cell>
          <cell r="K129" t="str">
            <v>Mạng máy tính</v>
          </cell>
        </row>
        <row r="130">
          <cell r="E130" t="str">
            <v>13Tin học 3A4</v>
          </cell>
          <cell r="F130">
            <v>12</v>
          </cell>
          <cell r="G130" t="str">
            <v>Tin học 3A4</v>
          </cell>
          <cell r="J130" t="str">
            <v>Tập gõ phím hàng dưới</v>
          </cell>
          <cell r="K130" t="str">
            <v>Mạng máy tính</v>
          </cell>
        </row>
        <row r="131">
          <cell r="E131" t="str">
            <v>14Tin học 3A4</v>
          </cell>
          <cell r="F131">
            <v>13</v>
          </cell>
          <cell r="G131" t="str">
            <v>Tin học 3A4</v>
          </cell>
          <cell r="J131" t="str">
            <v>Tập gõ phím hàng phím số</v>
          </cell>
          <cell r="K131" t="str">
            <v>Mạng máy tính</v>
          </cell>
        </row>
        <row r="132">
          <cell r="E132" t="str">
            <v>15Tin học 3A4</v>
          </cell>
          <cell r="F132">
            <v>14</v>
          </cell>
          <cell r="G132" t="str">
            <v>Tin học 3A4</v>
          </cell>
          <cell r="J132" t="str">
            <v>Ôn tập gõ phím</v>
          </cell>
          <cell r="K132" t="str">
            <v>Mạng máy tính</v>
          </cell>
        </row>
        <row r="133">
          <cell r="E133" t="str">
            <v>16Tin học 3A4</v>
          </cell>
          <cell r="F133">
            <v>15</v>
          </cell>
          <cell r="G133" t="str">
            <v>Tin học 3A4</v>
          </cell>
          <cell r="J133" t="str">
            <v>Kiểm tra chương III</v>
          </cell>
          <cell r="K133" t="str">
            <v>Mạng máy tính</v>
          </cell>
        </row>
        <row r="134">
          <cell r="E134" t="str">
            <v>17Tin học 3A4</v>
          </cell>
          <cell r="F134">
            <v>16</v>
          </cell>
          <cell r="G134" t="str">
            <v>Tin học 3A4</v>
          </cell>
          <cell r="J134" t="str">
            <v>Ôn tập học kì</v>
          </cell>
          <cell r="K134" t="str">
            <v>Mạng máy tính</v>
          </cell>
        </row>
        <row r="135">
          <cell r="E135" t="str">
            <v>18Tin học 3A4</v>
          </cell>
          <cell r="F135">
            <v>17</v>
          </cell>
          <cell r="G135" t="str">
            <v>Tin học 3A4</v>
          </cell>
          <cell r="J135" t="str">
            <v>Kiểm tra học kì I</v>
          </cell>
          <cell r="K135" t="str">
            <v>Mạng máy tính</v>
          </cell>
        </row>
        <row r="136">
          <cell r="E136" t="str">
            <v>19Tin học 3A4</v>
          </cell>
          <cell r="F136">
            <v>18</v>
          </cell>
          <cell r="G136" t="str">
            <v>Tin học 3A4</v>
          </cell>
          <cell r="J136" t="str">
            <v>Tập tô màu</v>
          </cell>
          <cell r="K136" t="str">
            <v>Mạng máy tính</v>
          </cell>
        </row>
        <row r="137">
          <cell r="E137" t="str">
            <v>20Tin học 3A4</v>
          </cell>
          <cell r="F137">
            <v>19</v>
          </cell>
          <cell r="G137" t="str">
            <v>Tin học 3A4</v>
          </cell>
          <cell r="J137" t="str">
            <v>Tô màu bằng màu nền</v>
          </cell>
          <cell r="K137" t="str">
            <v>Mạng máy tính</v>
          </cell>
        </row>
        <row r="138">
          <cell r="E138" t="str">
            <v>21Tin học 3A4</v>
          </cell>
          <cell r="F138">
            <v>20</v>
          </cell>
          <cell r="G138" t="str">
            <v>Tin học 3A4</v>
          </cell>
          <cell r="J138" t="str">
            <v>Vẽ đoạn thẳng</v>
          </cell>
          <cell r="K138" t="str">
            <v>Mạng máy tính</v>
          </cell>
        </row>
        <row r="139">
          <cell r="E139" t="str">
            <v>22Tin học 3A4</v>
          </cell>
          <cell r="F139">
            <v>21</v>
          </cell>
          <cell r="G139" t="str">
            <v>Tin học 3A4</v>
          </cell>
          <cell r="J139" t="str">
            <v>Tẩy xoá hình</v>
          </cell>
          <cell r="K139" t="str">
            <v>Mạng máy tính</v>
          </cell>
        </row>
        <row r="140">
          <cell r="E140" t="str">
            <v>23Tin học 3A4</v>
          </cell>
          <cell r="F140">
            <v>22</v>
          </cell>
          <cell r="G140" t="str">
            <v>Tin học 3A4</v>
          </cell>
          <cell r="J140" t="str">
            <v>Di chuyển hình</v>
          </cell>
          <cell r="K140" t="str">
            <v>Mạng máy tính</v>
          </cell>
        </row>
        <row r="141">
          <cell r="E141" t="str">
            <v>24Tin học 3A4</v>
          </cell>
          <cell r="F141">
            <v>23</v>
          </cell>
          <cell r="G141" t="str">
            <v>Tin học 3A4</v>
          </cell>
          <cell r="J141" t="str">
            <v>Vẽ đường cong</v>
          </cell>
          <cell r="K141" t="str">
            <v>Mạng máy tính</v>
          </cell>
        </row>
        <row r="142">
          <cell r="E142" t="str">
            <v>25Tin học 3A4</v>
          </cell>
          <cell r="F142">
            <v>24</v>
          </cell>
          <cell r="G142" t="str">
            <v>Tin học 3A4</v>
          </cell>
          <cell r="J142" t="str">
            <v>Sao chép từ mẫu có sẵn</v>
          </cell>
          <cell r="K142" t="str">
            <v>Mạng máy tính</v>
          </cell>
        </row>
        <row r="143">
          <cell r="E143" t="str">
            <v>26Tin học 3A4</v>
          </cell>
          <cell r="F143">
            <v>25</v>
          </cell>
          <cell r="G143" t="str">
            <v>Tin học 3A4</v>
          </cell>
          <cell r="J143" t="str">
            <v>Kiểm tra chương IV</v>
          </cell>
          <cell r="K143" t="str">
            <v>Mạng máy tính</v>
          </cell>
        </row>
        <row r="144">
          <cell r="E144" t="str">
            <v>27Tin học 3A4</v>
          </cell>
          <cell r="F144">
            <v>26</v>
          </cell>
          <cell r="G144" t="str">
            <v>Tin học 3A4</v>
          </cell>
          <cell r="J144" t="str">
            <v>Bước đầu soạn thảo</v>
          </cell>
          <cell r="K144" t="str">
            <v>Mạng máy tính</v>
          </cell>
        </row>
        <row r="145">
          <cell r="E145" t="str">
            <v>28Tin học 3A4</v>
          </cell>
          <cell r="F145">
            <v>27</v>
          </cell>
          <cell r="G145" t="str">
            <v>Tin học 3A4</v>
          </cell>
          <cell r="J145" t="str">
            <v>Chữ hoa</v>
          </cell>
          <cell r="K145" t="str">
            <v>Mạng máy tính</v>
          </cell>
        </row>
        <row r="146">
          <cell r="E146" t="str">
            <v>29Tin học 3A4</v>
          </cell>
          <cell r="F146">
            <v>28</v>
          </cell>
          <cell r="G146" t="str">
            <v>Tin học 3A4</v>
          </cell>
          <cell r="J146" t="str">
            <v>Gõ các chữ cái ă, â, ê, ô, ơ, ư, đ</v>
          </cell>
          <cell r="K146" t="str">
            <v>Mạng máy tính</v>
          </cell>
        </row>
        <row r="147">
          <cell r="E147" t="str">
            <v>30Tin học 3A4</v>
          </cell>
          <cell r="F147">
            <v>29</v>
          </cell>
          <cell r="G147" t="str">
            <v>Tin học 3A4</v>
          </cell>
          <cell r="J147" t="str">
            <v>Dấu huyền, sắc, nặng – Dấu hỏi, ngã</v>
          </cell>
          <cell r="K147" t="str">
            <v>Mạng máy tính</v>
          </cell>
        </row>
        <row r="148">
          <cell r="E148" t="str">
            <v>31Tin học 3A4</v>
          </cell>
          <cell r="F148">
            <v>30</v>
          </cell>
          <cell r="G148" t="str">
            <v>Tin học 3A4</v>
          </cell>
          <cell r="J148" t="str">
            <v>Ôn tập</v>
          </cell>
          <cell r="K148" t="str">
            <v>Mạng máy tính</v>
          </cell>
        </row>
        <row r="149">
          <cell r="E149" t="str">
            <v>32Tin học 3A4</v>
          </cell>
          <cell r="F149">
            <v>31</v>
          </cell>
          <cell r="G149" t="str">
            <v>Tin học 3A4</v>
          </cell>
          <cell r="J149" t="str">
            <v>Kiểm tra chương V</v>
          </cell>
          <cell r="K149" t="str">
            <v>Mạng máy tính</v>
          </cell>
        </row>
        <row r="150">
          <cell r="E150" t="str">
            <v>33Tin học 3A4</v>
          </cell>
          <cell r="F150">
            <v>32</v>
          </cell>
          <cell r="G150" t="str">
            <v>Tin học 3A4</v>
          </cell>
          <cell r="J150" t="str">
            <v>Cùng học toán lớp 3</v>
          </cell>
          <cell r="K150" t="str">
            <v>Mạng máy tính</v>
          </cell>
        </row>
        <row r="151">
          <cell r="E151" t="str">
            <v>34Tin học 3A4</v>
          </cell>
          <cell r="F151">
            <v>33</v>
          </cell>
          <cell r="G151" t="str">
            <v>Tin học 3A4</v>
          </cell>
          <cell r="J151" t="str">
            <v>Tidy up</v>
          </cell>
          <cell r="K151" t="str">
            <v>Mạng máy tính</v>
          </cell>
        </row>
        <row r="152">
          <cell r="E152" t="str">
            <v>35Tin học 3A4</v>
          </cell>
          <cell r="F152">
            <v>34</v>
          </cell>
          <cell r="G152" t="str">
            <v>Tin học 3A4</v>
          </cell>
          <cell r="J152" t="str">
            <v>Anphabet Blocks</v>
          </cell>
          <cell r="K152" t="str">
            <v>Mạng máy tính</v>
          </cell>
        </row>
        <row r="153">
          <cell r="E153" t="str">
            <v>36Tin học 3A4</v>
          </cell>
          <cell r="F153">
            <v>35</v>
          </cell>
          <cell r="G153" t="str">
            <v>Tin học 3A4</v>
          </cell>
          <cell r="J153" t="str">
            <v>Kiểm tra học kì II</v>
          </cell>
          <cell r="K153" t="str">
            <v>Mạng máy tính</v>
          </cell>
        </row>
        <row r="154">
          <cell r="E154" t="str">
            <v>1Tin học 4A1</v>
          </cell>
          <cell r="F154">
            <v>1</v>
          </cell>
          <cell r="G154" t="str">
            <v>Tin học 4A1</v>
          </cell>
          <cell r="J154" t="str">
            <v>Những gì em đã biết – Khám phá máy tính</v>
          </cell>
          <cell r="K154" t="str">
            <v>Mạng máy tính</v>
          </cell>
        </row>
        <row r="155">
          <cell r="E155" t="str">
            <v>2Tin học 4A1</v>
          </cell>
          <cell r="F155">
            <v>1</v>
          </cell>
          <cell r="G155" t="str">
            <v>Tin học 4A1</v>
          </cell>
          <cell r="J155" t="str">
            <v>Những gì em đã biết – Khám phá máy tính (dạy bù)</v>
          </cell>
          <cell r="K155" t="str">
            <v>Mạng máy tính</v>
          </cell>
        </row>
        <row r="156">
          <cell r="E156" t="str">
            <v>3Tin học 4A1</v>
          </cell>
          <cell r="F156">
            <v>2</v>
          </cell>
          <cell r="G156" t="str">
            <v>Tin học 4A1</v>
          </cell>
          <cell r="J156" t="str">
            <v>Chương trình máy tính được lưu ở đâu</v>
          </cell>
          <cell r="K156" t="str">
            <v>Mạng máy tính</v>
          </cell>
        </row>
        <row r="157">
          <cell r="E157" t="str">
            <v>4Tin học 4A1</v>
          </cell>
          <cell r="F157">
            <v>3</v>
          </cell>
          <cell r="G157" t="str">
            <v>Tin học 4A1</v>
          </cell>
          <cell r="J157" t="str">
            <v>Những gì em đã biết</v>
          </cell>
          <cell r="K157" t="str">
            <v>Mạng máy tính</v>
          </cell>
        </row>
        <row r="158">
          <cell r="E158" t="str">
            <v>5Tin học 4A1</v>
          </cell>
          <cell r="F158">
            <v>4</v>
          </cell>
          <cell r="G158" t="str">
            <v>Tin học 4A1</v>
          </cell>
          <cell r="J158" t="str">
            <v>Vẽ hình chữ nhật, hình vuông</v>
          </cell>
          <cell r="K158" t="str">
            <v>Mạng máy tính</v>
          </cell>
        </row>
        <row r="159">
          <cell r="E159" t="str">
            <v>6Tin học 4A1</v>
          </cell>
          <cell r="F159">
            <v>5</v>
          </cell>
          <cell r="G159" t="str">
            <v>Tin học 4A1</v>
          </cell>
          <cell r="J159" t="str">
            <v>Sao chép hình</v>
          </cell>
          <cell r="K159" t="str">
            <v>Mạng máy tính</v>
          </cell>
        </row>
        <row r="160">
          <cell r="E160" t="str">
            <v>7Tin học 4A1</v>
          </cell>
          <cell r="F160">
            <v>6</v>
          </cell>
          <cell r="G160" t="str">
            <v>Tin học 4A1</v>
          </cell>
          <cell r="J160" t="str">
            <v>Vẽ hình elip, hình tròn</v>
          </cell>
          <cell r="K160" t="str">
            <v>Mạng máy tính</v>
          </cell>
        </row>
        <row r="161">
          <cell r="E161" t="str">
            <v>8Tin học 4A1</v>
          </cell>
          <cell r="F161">
            <v>7</v>
          </cell>
          <cell r="G161" t="str">
            <v>Tin học 4A1</v>
          </cell>
          <cell r="J161" t="str">
            <v>Vẽ tự do bằng cọ vẽ, bút chì</v>
          </cell>
          <cell r="K161" t="str">
            <v>Mạng máy tính</v>
          </cell>
        </row>
        <row r="162">
          <cell r="E162" t="str">
            <v>9Tin học 4A1</v>
          </cell>
          <cell r="F162">
            <v>8</v>
          </cell>
          <cell r="G162" t="str">
            <v>Tin học 4A1</v>
          </cell>
          <cell r="J162" t="str">
            <v>Thực hành tổng hợp</v>
          </cell>
          <cell r="K162" t="str">
            <v>Mạng máy tính</v>
          </cell>
        </row>
        <row r="163">
          <cell r="E163" t="str">
            <v>10Tin học 4A1</v>
          </cell>
          <cell r="F163">
            <v>9</v>
          </cell>
          <cell r="G163" t="str">
            <v>Tin học 4A1</v>
          </cell>
          <cell r="J163" t="str">
            <v>Kiểm tra chương II</v>
          </cell>
          <cell r="K163" t="str">
            <v>Mạng máy tính</v>
          </cell>
        </row>
        <row r="164">
          <cell r="E164" t="str">
            <v>11Tin học 4A1</v>
          </cell>
          <cell r="F164">
            <v>10</v>
          </cell>
          <cell r="G164" t="str">
            <v>Tin học 4A1</v>
          </cell>
          <cell r="J164" t="str">
            <v>Vì sao phải tập gõ 10 ngón</v>
          </cell>
          <cell r="K164" t="str">
            <v>Mạng máy tính</v>
          </cell>
        </row>
        <row r="165">
          <cell r="E165" t="str">
            <v>12Tin học 4A1</v>
          </cell>
          <cell r="F165">
            <v>11</v>
          </cell>
          <cell r="G165" t="str">
            <v>Tin học 4A1</v>
          </cell>
          <cell r="J165" t="str">
            <v>Gõ từ đơn giản</v>
          </cell>
          <cell r="K165" t="str">
            <v>Mạng máy tính</v>
          </cell>
        </row>
        <row r="166">
          <cell r="E166" t="str">
            <v>13Tin học 4A1</v>
          </cell>
          <cell r="F166">
            <v>12</v>
          </cell>
          <cell r="G166" t="str">
            <v>Tin học 4A1</v>
          </cell>
          <cell r="J166" t="str">
            <v>Sử dụng phím Shift</v>
          </cell>
          <cell r="K166" t="str">
            <v>Mạng máy tính</v>
          </cell>
        </row>
        <row r="167">
          <cell r="E167" t="str">
            <v>14Tin học 4A1</v>
          </cell>
          <cell r="F167">
            <v>13</v>
          </cell>
          <cell r="G167" t="str">
            <v>Tin học 4A1</v>
          </cell>
          <cell r="J167" t="str">
            <v>Ôn luyện gõ</v>
          </cell>
          <cell r="K167" t="str">
            <v>Mạng máy tính</v>
          </cell>
        </row>
        <row r="168">
          <cell r="E168" t="str">
            <v>15Tin học 4A1</v>
          </cell>
          <cell r="F168">
            <v>14</v>
          </cell>
          <cell r="G168" t="str">
            <v>Tin học 4A1</v>
          </cell>
          <cell r="J168" t="str">
            <v>Kiểm tra chương III</v>
          </cell>
          <cell r="K168" t="str">
            <v>Mạng máy tính</v>
          </cell>
        </row>
        <row r="169">
          <cell r="E169" t="str">
            <v>16Tin học 4A1</v>
          </cell>
          <cell r="F169">
            <v>15</v>
          </cell>
          <cell r="G169" t="str">
            <v>Tin học 4A1</v>
          </cell>
          <cell r="J169" t="str">
            <v>Học toán với phần mềm học toán lớp 4</v>
          </cell>
          <cell r="K169" t="str">
            <v>Mạng máy tính</v>
          </cell>
        </row>
        <row r="170">
          <cell r="E170" t="str">
            <v>17Tin học 4A1</v>
          </cell>
          <cell r="F170">
            <v>16</v>
          </cell>
          <cell r="G170" t="str">
            <v>Tin học 4A1</v>
          </cell>
          <cell r="J170" t="str">
            <v>Khám phá rừng nhiệt đới</v>
          </cell>
          <cell r="K170" t="str">
            <v>Mạng máy tính</v>
          </cell>
        </row>
        <row r="171">
          <cell r="E171" t="str">
            <v>18Tin học 4A1</v>
          </cell>
          <cell r="F171">
            <v>17</v>
          </cell>
          <cell r="G171" t="str">
            <v>Tin học 4A1</v>
          </cell>
          <cell r="J171" t="str">
            <v>Kiểm tra học kì I</v>
          </cell>
          <cell r="K171" t="str">
            <v>Mạng máy tính</v>
          </cell>
        </row>
        <row r="172">
          <cell r="E172" t="str">
            <v>19Tin học 4A1</v>
          </cell>
          <cell r="F172">
            <v>18</v>
          </cell>
          <cell r="G172" t="str">
            <v>Tin học 4A1</v>
          </cell>
          <cell r="J172" t="str">
            <v>Khám phá rừng nhiệt đới (tiếp)</v>
          </cell>
          <cell r="K172" t="str">
            <v>Mạng máy tính</v>
          </cell>
        </row>
        <row r="173">
          <cell r="E173" t="str">
            <v>20Tin học 4A1</v>
          </cell>
          <cell r="F173">
            <v>19</v>
          </cell>
          <cell r="G173" t="str">
            <v>Tin học 4A1</v>
          </cell>
          <cell r="J173" t="str">
            <v>Tập thể thao với trò chơi Gold</v>
          </cell>
          <cell r="K173" t="str">
            <v>Mạng máy tính</v>
          </cell>
        </row>
        <row r="174">
          <cell r="E174" t="str">
            <v>21Tin học 4A1</v>
          </cell>
          <cell r="F174">
            <v>20</v>
          </cell>
          <cell r="G174" t="str">
            <v>Tin học 4A1</v>
          </cell>
          <cell r="J174" t="str">
            <v>Những gì em đã biết</v>
          </cell>
          <cell r="K174" t="str">
            <v>Mạng máy tính</v>
          </cell>
        </row>
        <row r="175">
          <cell r="E175" t="str">
            <v>22Tin học 4A1</v>
          </cell>
          <cell r="F175">
            <v>21</v>
          </cell>
          <cell r="G175" t="str">
            <v>Tin học 4A1</v>
          </cell>
          <cell r="J175" t="str">
            <v>Căn lề</v>
          </cell>
          <cell r="K175" t="str">
            <v>Mạng máy tính</v>
          </cell>
        </row>
        <row r="176">
          <cell r="E176" t="str">
            <v>23Tin học 4A1</v>
          </cell>
          <cell r="F176">
            <v>22</v>
          </cell>
          <cell r="G176" t="str">
            <v>Tin học 4A1</v>
          </cell>
          <cell r="J176" t="str">
            <v>Cỡ chữ và phông chữ</v>
          </cell>
          <cell r="K176" t="str">
            <v>Mạng máy tính</v>
          </cell>
        </row>
        <row r="177">
          <cell r="E177" t="str">
            <v>24Tin học 4A1</v>
          </cell>
          <cell r="F177">
            <v>23</v>
          </cell>
          <cell r="G177" t="str">
            <v>Tin học 4A1</v>
          </cell>
          <cell r="J177" t="str">
            <v>Thay đổi cỡ chữ và phông chữ</v>
          </cell>
          <cell r="K177" t="str">
            <v>Mạng máy tính</v>
          </cell>
        </row>
        <row r="178">
          <cell r="E178" t="str">
            <v>25Tin học 4A1</v>
          </cell>
          <cell r="F178">
            <v>24</v>
          </cell>
          <cell r="G178" t="str">
            <v>Tin học 4A1</v>
          </cell>
          <cell r="J178" t="str">
            <v>Sao chép văn bản</v>
          </cell>
          <cell r="K178" t="str">
            <v>Mạng máy tính</v>
          </cell>
        </row>
        <row r="179">
          <cell r="E179" t="str">
            <v>26Tin học 4A1</v>
          </cell>
          <cell r="F179">
            <v>25</v>
          </cell>
          <cell r="G179" t="str">
            <v>Tin học 4A1</v>
          </cell>
          <cell r="J179" t="str">
            <v>Trình bày chữ đậm, chữ nghiêng</v>
          </cell>
          <cell r="K179" t="str">
            <v>Mạng máy tính</v>
          </cell>
        </row>
        <row r="180">
          <cell r="E180" t="str">
            <v>27Tin học 4A1</v>
          </cell>
          <cell r="F180">
            <v>26</v>
          </cell>
          <cell r="G180" t="str">
            <v>Tin học 4A1</v>
          </cell>
          <cell r="J180" t="str">
            <v>Thực hành tổng hợp</v>
          </cell>
          <cell r="K180" t="str">
            <v>Mạng máy tính</v>
          </cell>
        </row>
        <row r="181">
          <cell r="E181" t="str">
            <v>28Tin học 4A1</v>
          </cell>
          <cell r="F181">
            <v>27</v>
          </cell>
          <cell r="G181" t="str">
            <v>Tin học 4A1</v>
          </cell>
          <cell r="J181" t="str">
            <v>Kiểm tra chương V</v>
          </cell>
          <cell r="K181" t="str">
            <v>Mạng máy tính</v>
          </cell>
        </row>
        <row r="182">
          <cell r="E182" t="str">
            <v>29Tin học 4A1</v>
          </cell>
          <cell r="F182">
            <v>28</v>
          </cell>
          <cell r="G182" t="str">
            <v>Tin học 4A1</v>
          </cell>
          <cell r="J182" t="str">
            <v>Bước đầu làm quen với logo</v>
          </cell>
          <cell r="K182" t="str">
            <v>Mạng máy tính</v>
          </cell>
        </row>
        <row r="183">
          <cell r="E183" t="str">
            <v>30Tin học 4A1</v>
          </cell>
          <cell r="F183">
            <v>29</v>
          </cell>
          <cell r="G183" t="str">
            <v>Tin học 4A1</v>
          </cell>
          <cell r="J183" t="str">
            <v>Thêm một số lệnh của logo</v>
          </cell>
          <cell r="K183" t="str">
            <v>Mạng máy tính</v>
          </cell>
        </row>
        <row r="184">
          <cell r="E184" t="str">
            <v>31Tin học 4A1</v>
          </cell>
          <cell r="F184">
            <v>30</v>
          </cell>
          <cell r="G184" t="str">
            <v>Tin học 4A1</v>
          </cell>
          <cell r="J184" t="str">
            <v>Sử dụng câu lệnh lặp</v>
          </cell>
          <cell r="K184" t="str">
            <v>Mạng máy tính</v>
          </cell>
        </row>
        <row r="185">
          <cell r="E185" t="str">
            <v>32Tin học 4A1</v>
          </cell>
          <cell r="F185">
            <v>31</v>
          </cell>
          <cell r="G185" t="str">
            <v>Tin học 4A1</v>
          </cell>
          <cell r="J185" t="str">
            <v>Ôn tập</v>
          </cell>
          <cell r="K185" t="str">
            <v>Mạng máy tính</v>
          </cell>
        </row>
        <row r="186">
          <cell r="E186" t="str">
            <v>33Tin học 4A1</v>
          </cell>
          <cell r="F186">
            <v>32</v>
          </cell>
          <cell r="G186" t="str">
            <v>Tin học 4A1</v>
          </cell>
          <cell r="J186" t="str">
            <v>Làm quen với phần mềm Encore–Em học nhạc với Encore</v>
          </cell>
          <cell r="K186" t="str">
            <v>Mạng máy tính</v>
          </cell>
        </row>
        <row r="187">
          <cell r="E187" t="str">
            <v>34Tin học 4A1</v>
          </cell>
          <cell r="F187">
            <v>33</v>
          </cell>
          <cell r="G187" t="str">
            <v>Tin học 4A1</v>
          </cell>
          <cell r="J187" t="str">
            <v>Em học nhạc với Encore (tiếp)</v>
          </cell>
          <cell r="K187" t="str">
            <v>Mạng máy tính</v>
          </cell>
        </row>
        <row r="188">
          <cell r="E188" t="str">
            <v>35Tin học 4A1</v>
          </cell>
          <cell r="F188">
            <v>34</v>
          </cell>
          <cell r="G188" t="str">
            <v>Tin học 4A1</v>
          </cell>
          <cell r="J188" t="str">
            <v>Sinh hoạt tập thể với Encore</v>
          </cell>
          <cell r="K188" t="str">
            <v>Mạng máy tính</v>
          </cell>
        </row>
        <row r="189">
          <cell r="E189" t="str">
            <v>36Tin học 4A1</v>
          </cell>
          <cell r="F189">
            <v>35</v>
          </cell>
          <cell r="G189" t="str">
            <v>Tin học 4A1</v>
          </cell>
          <cell r="J189" t="str">
            <v>Kiểm tra học kì II</v>
          </cell>
          <cell r="K189" t="str">
            <v>Mạng máy tính</v>
          </cell>
        </row>
        <row r="190">
          <cell r="E190" t="str">
            <v>1Tin học 4A2</v>
          </cell>
          <cell r="F190">
            <v>1</v>
          </cell>
          <cell r="G190" t="str">
            <v>Tin học 4A2</v>
          </cell>
          <cell r="J190" t="str">
            <v>Những gì em đã biết – Khám phá máy tính</v>
          </cell>
          <cell r="K190" t="str">
            <v>Mạng máy tính</v>
          </cell>
        </row>
        <row r="191">
          <cell r="E191" t="str">
            <v>2Tin học 4A2</v>
          </cell>
          <cell r="F191">
            <v>2</v>
          </cell>
          <cell r="G191" t="str">
            <v>Tin học 4A2</v>
          </cell>
          <cell r="J191" t="str">
            <v>Chương trình máy tính được lưu ở đâu</v>
          </cell>
          <cell r="K191" t="str">
            <v>Mạng máy tính</v>
          </cell>
        </row>
        <row r="192">
          <cell r="E192" t="str">
            <v>3Tin học 4A2</v>
          </cell>
          <cell r="F192">
            <v>3</v>
          </cell>
          <cell r="G192" t="str">
            <v>Tin học 4A2</v>
          </cell>
          <cell r="J192" t="str">
            <v>Những gì em đã biết</v>
          </cell>
          <cell r="K192" t="str">
            <v>Mạng máy tính</v>
          </cell>
        </row>
        <row r="193">
          <cell r="E193" t="str">
            <v>4Tin học 4A2</v>
          </cell>
          <cell r="F193">
            <v>4</v>
          </cell>
          <cell r="G193" t="str">
            <v>Tin học 4A2</v>
          </cell>
          <cell r="J193" t="str">
            <v>Vẽ hình chữ nhật, hình vuông</v>
          </cell>
          <cell r="K193" t="str">
            <v>Mạng máy tính</v>
          </cell>
        </row>
        <row r="194">
          <cell r="E194" t="str">
            <v>5Tin học 4A2</v>
          </cell>
          <cell r="F194">
            <v>5</v>
          </cell>
          <cell r="G194" t="str">
            <v>Tin học 4A2</v>
          </cell>
          <cell r="J194" t="str">
            <v>Sao chép hình</v>
          </cell>
          <cell r="K194" t="str">
            <v>Mạng máy tính</v>
          </cell>
        </row>
        <row r="195">
          <cell r="E195" t="str">
            <v>6Tin học 4A2</v>
          </cell>
          <cell r="F195">
            <v>6</v>
          </cell>
          <cell r="G195" t="str">
            <v>Tin học 4A2</v>
          </cell>
          <cell r="J195" t="str">
            <v>Vẽ hình elip, hình tròn</v>
          </cell>
          <cell r="K195" t="str">
            <v>Mạng máy tính</v>
          </cell>
        </row>
        <row r="196">
          <cell r="E196" t="str">
            <v>7Tin học 4A2</v>
          </cell>
          <cell r="F196">
            <v>7</v>
          </cell>
          <cell r="G196" t="str">
            <v>Tin học 4A2</v>
          </cell>
          <cell r="J196" t="str">
            <v>Vẽ tự do bằng cọ vẽ, bút chì</v>
          </cell>
          <cell r="K196" t="str">
            <v>Mạng máy tính</v>
          </cell>
        </row>
        <row r="197">
          <cell r="E197" t="str">
            <v>8Tin học 4A2</v>
          </cell>
          <cell r="F197">
            <v>8</v>
          </cell>
          <cell r="G197" t="str">
            <v>Tin học 4A2</v>
          </cell>
          <cell r="J197" t="str">
            <v>Thực hành tổng hợp</v>
          </cell>
          <cell r="K197" t="str">
            <v>Mạng máy tính</v>
          </cell>
        </row>
        <row r="198">
          <cell r="E198" t="str">
            <v>9Tin học 4A2</v>
          </cell>
          <cell r="F198">
            <v>9</v>
          </cell>
          <cell r="G198" t="str">
            <v>Tin học 4A2</v>
          </cell>
          <cell r="J198" t="str">
            <v>Kiểm tra chương II</v>
          </cell>
          <cell r="K198" t="str">
            <v>Mạng máy tính</v>
          </cell>
        </row>
        <row r="199">
          <cell r="E199" t="str">
            <v>10Tin học 4A2</v>
          </cell>
          <cell r="F199">
            <v>10</v>
          </cell>
          <cell r="G199" t="str">
            <v>Tin học 4A2</v>
          </cell>
          <cell r="J199" t="str">
            <v>Vì sao phải tập gõ 10 ngón</v>
          </cell>
          <cell r="K199" t="str">
            <v>Mạng máy tính</v>
          </cell>
        </row>
        <row r="200">
          <cell r="E200" t="str">
            <v>11Tin học 4A2</v>
          </cell>
          <cell r="F200">
            <v>11</v>
          </cell>
          <cell r="G200" t="str">
            <v>Tin học 4A2</v>
          </cell>
          <cell r="J200" t="str">
            <v>Gõ từ đơn giản</v>
          </cell>
          <cell r="K200" t="str">
            <v>Mạng máy tính</v>
          </cell>
        </row>
        <row r="201">
          <cell r="E201" t="str">
            <v>12Tin học 4A2</v>
          </cell>
          <cell r="F201">
            <v>12</v>
          </cell>
          <cell r="G201" t="str">
            <v>Tin học 4A2</v>
          </cell>
          <cell r="J201" t="str">
            <v>Sử dụng phím Shift</v>
          </cell>
          <cell r="K201" t="str">
            <v>Mạng máy tính</v>
          </cell>
        </row>
        <row r="202">
          <cell r="E202" t="str">
            <v>13Tin học 4A2</v>
          </cell>
          <cell r="F202">
            <v>13</v>
          </cell>
          <cell r="G202" t="str">
            <v>Tin học 4A2</v>
          </cell>
          <cell r="J202" t="str">
            <v>Ôn luyện gõ</v>
          </cell>
          <cell r="K202" t="str">
            <v>Mạng máy tính</v>
          </cell>
        </row>
        <row r="203">
          <cell r="E203" t="str">
            <v>14Tin học 4A2</v>
          </cell>
          <cell r="F203">
            <v>14</v>
          </cell>
          <cell r="G203" t="str">
            <v>Tin học 4A2</v>
          </cell>
          <cell r="J203" t="str">
            <v>Kiểm tra chương III</v>
          </cell>
          <cell r="K203" t="str">
            <v>Mạng máy tính</v>
          </cell>
        </row>
        <row r="204">
          <cell r="E204" t="str">
            <v>15Tin học 4A2</v>
          </cell>
          <cell r="F204">
            <v>15</v>
          </cell>
          <cell r="G204" t="str">
            <v>Tin học 4A2</v>
          </cell>
          <cell r="J204" t="str">
            <v>Học toán với phần mềm học toán lớp 4</v>
          </cell>
          <cell r="K204" t="str">
            <v>Mạng máy tính</v>
          </cell>
        </row>
        <row r="205">
          <cell r="E205" t="str">
            <v>16Tin học 4A2</v>
          </cell>
          <cell r="F205">
            <v>16</v>
          </cell>
          <cell r="G205" t="str">
            <v>Tin học 4A2</v>
          </cell>
          <cell r="J205" t="str">
            <v>Khám phá rừng nhiệt đới</v>
          </cell>
          <cell r="K205" t="str">
            <v>Mạng máy tính</v>
          </cell>
        </row>
        <row r="206">
          <cell r="E206" t="str">
            <v>17Tin học 4A2</v>
          </cell>
          <cell r="F206">
            <v>17</v>
          </cell>
          <cell r="G206" t="str">
            <v>Tin học 4A2</v>
          </cell>
          <cell r="J206" t="str">
            <v>Kiểm tra học kì I</v>
          </cell>
          <cell r="K206" t="str">
            <v>Mạng máy tính</v>
          </cell>
        </row>
        <row r="207">
          <cell r="E207" t="str">
            <v>18Tin học 4A2</v>
          </cell>
          <cell r="F207">
            <v>18</v>
          </cell>
          <cell r="G207" t="str">
            <v>Tin học 4A2</v>
          </cell>
          <cell r="J207" t="str">
            <v>Khám phá rừng nhiệt đới (tiếp)</v>
          </cell>
          <cell r="K207" t="str">
            <v>Mạng máy tính</v>
          </cell>
        </row>
        <row r="208">
          <cell r="E208" t="str">
            <v>19Tin học 4A2</v>
          </cell>
          <cell r="F208">
            <v>19</v>
          </cell>
          <cell r="G208" t="str">
            <v>Tin học 4A2</v>
          </cell>
          <cell r="J208" t="str">
            <v>Tập thể thao với trò chơi Gold</v>
          </cell>
          <cell r="K208" t="str">
            <v>Mạng máy tính</v>
          </cell>
        </row>
        <row r="209">
          <cell r="E209" t="str">
            <v>20Tin học 4A2</v>
          </cell>
          <cell r="F209">
            <v>20</v>
          </cell>
          <cell r="G209" t="str">
            <v>Tin học 4A2</v>
          </cell>
          <cell r="J209" t="str">
            <v>Những gì em đã biết</v>
          </cell>
          <cell r="K209" t="str">
            <v>Mạng máy tính</v>
          </cell>
        </row>
        <row r="210">
          <cell r="E210" t="str">
            <v>21Tin học 4A2</v>
          </cell>
          <cell r="F210">
            <v>21</v>
          </cell>
          <cell r="G210" t="str">
            <v>Tin học 4A2</v>
          </cell>
          <cell r="J210" t="str">
            <v>Căn lề</v>
          </cell>
          <cell r="K210" t="str">
            <v>Mạng máy tính</v>
          </cell>
        </row>
        <row r="211">
          <cell r="E211" t="str">
            <v>22Tin học 4A2</v>
          </cell>
          <cell r="F211">
            <v>22</v>
          </cell>
          <cell r="G211" t="str">
            <v>Tin học 4A2</v>
          </cell>
          <cell r="J211" t="str">
            <v>Cỡ chữ và phông chữ</v>
          </cell>
          <cell r="K211" t="str">
            <v>Mạng máy tính</v>
          </cell>
        </row>
        <row r="212">
          <cell r="E212" t="str">
            <v>23Tin học 4A2</v>
          </cell>
          <cell r="F212">
            <v>23</v>
          </cell>
          <cell r="G212" t="str">
            <v>Tin học 4A2</v>
          </cell>
          <cell r="J212" t="str">
            <v>Thay đổi cỡ chữ và phông chữ</v>
          </cell>
          <cell r="K212" t="str">
            <v>Mạng máy tính</v>
          </cell>
        </row>
        <row r="213">
          <cell r="E213" t="str">
            <v>24Tin học 4A2</v>
          </cell>
          <cell r="F213">
            <v>24</v>
          </cell>
          <cell r="G213" t="str">
            <v>Tin học 4A2</v>
          </cell>
          <cell r="J213" t="str">
            <v>Sao chép văn bản</v>
          </cell>
          <cell r="K213" t="str">
            <v>Mạng máy tính</v>
          </cell>
        </row>
        <row r="214">
          <cell r="E214" t="str">
            <v>25Tin học 4A2</v>
          </cell>
          <cell r="F214">
            <v>25</v>
          </cell>
          <cell r="G214" t="str">
            <v>Tin học 4A2</v>
          </cell>
          <cell r="J214" t="str">
            <v>Trình bày chữ đậm, chữ nghiêng</v>
          </cell>
          <cell r="K214" t="str">
            <v>Mạng máy tính</v>
          </cell>
        </row>
        <row r="215">
          <cell r="E215" t="str">
            <v>26Tin học 4A2</v>
          </cell>
          <cell r="F215">
            <v>26</v>
          </cell>
          <cell r="G215" t="str">
            <v>Tin học 4A2</v>
          </cell>
          <cell r="J215" t="str">
            <v>Thực hành tổng hợp</v>
          </cell>
          <cell r="K215" t="str">
            <v>Mạng máy tính</v>
          </cell>
        </row>
        <row r="216">
          <cell r="E216" t="str">
            <v>27Tin học 4A2</v>
          </cell>
          <cell r="F216">
            <v>27</v>
          </cell>
          <cell r="G216" t="str">
            <v>Tin học 4A2</v>
          </cell>
          <cell r="J216" t="str">
            <v>Kiểm tra chương V</v>
          </cell>
          <cell r="K216" t="str">
            <v>Mạng máy tính</v>
          </cell>
        </row>
        <row r="217">
          <cell r="E217" t="str">
            <v>28Tin học 4A2</v>
          </cell>
          <cell r="F217">
            <v>28</v>
          </cell>
          <cell r="G217" t="str">
            <v>Tin học 4A2</v>
          </cell>
          <cell r="J217" t="str">
            <v>Bước đầu làm quen với logo</v>
          </cell>
          <cell r="K217" t="str">
            <v>Mạng máy tính</v>
          </cell>
        </row>
        <row r="218">
          <cell r="E218" t="str">
            <v>29Tin học 4A2</v>
          </cell>
          <cell r="F218">
            <v>29</v>
          </cell>
          <cell r="G218" t="str">
            <v>Tin học 4A2</v>
          </cell>
          <cell r="J218" t="str">
            <v>Thêm một số lệnh của logo</v>
          </cell>
          <cell r="K218" t="str">
            <v>Mạng máy tính</v>
          </cell>
        </row>
        <row r="219">
          <cell r="E219" t="str">
            <v>30Tin học 4A2</v>
          </cell>
          <cell r="F219">
            <v>30</v>
          </cell>
          <cell r="G219" t="str">
            <v>Tin học 4A2</v>
          </cell>
          <cell r="J219" t="str">
            <v>Sử dụng câu lệnh lặp</v>
          </cell>
          <cell r="K219" t="str">
            <v>Mạng máy tính</v>
          </cell>
        </row>
        <row r="220">
          <cell r="E220" t="str">
            <v>31Tin học 4A2</v>
          </cell>
          <cell r="F220">
            <v>31</v>
          </cell>
          <cell r="G220" t="str">
            <v>Tin học 4A2</v>
          </cell>
          <cell r="J220" t="str">
            <v>Ôn tập</v>
          </cell>
          <cell r="K220" t="str">
            <v>Mạng máy tính</v>
          </cell>
        </row>
        <row r="221">
          <cell r="E221" t="str">
            <v>32Tin học 4A2</v>
          </cell>
          <cell r="F221">
            <v>32</v>
          </cell>
          <cell r="G221" t="str">
            <v>Tin học 4A2</v>
          </cell>
          <cell r="J221" t="str">
            <v>Làm quen với phần mềm Encore–Em học nhạc với Encore</v>
          </cell>
          <cell r="K221" t="str">
            <v>Mạng máy tính</v>
          </cell>
        </row>
        <row r="222">
          <cell r="E222" t="str">
            <v>33Tin học 4A2</v>
          </cell>
          <cell r="F222">
            <v>33</v>
          </cell>
          <cell r="G222" t="str">
            <v>Tin học 4A2</v>
          </cell>
          <cell r="J222" t="str">
            <v>Em học nhạc với Encore (tiếp)</v>
          </cell>
          <cell r="K222" t="str">
            <v>Mạng máy tính</v>
          </cell>
        </row>
        <row r="223">
          <cell r="E223" t="str">
            <v>34Tin học 4A2</v>
          </cell>
          <cell r="F223">
            <v>34</v>
          </cell>
          <cell r="G223" t="str">
            <v>Tin học 4A2</v>
          </cell>
          <cell r="J223" t="str">
            <v>Sinh hoạt tập thể với Encore</v>
          </cell>
          <cell r="K223" t="str">
            <v>Mạng máy tính</v>
          </cell>
        </row>
        <row r="224">
          <cell r="E224" t="str">
            <v>35Tin học 4A2</v>
          </cell>
          <cell r="F224">
            <v>35</v>
          </cell>
          <cell r="G224" t="str">
            <v>Tin học 4A2</v>
          </cell>
          <cell r="J224" t="str">
            <v>Kiểm tra học kì II</v>
          </cell>
          <cell r="K224" t="str">
            <v>Mạng máy tính</v>
          </cell>
        </row>
        <row r="225">
          <cell r="E225" t="str">
            <v>1Tin học 4A3</v>
          </cell>
          <cell r="F225">
            <v>1</v>
          </cell>
          <cell r="G225" t="str">
            <v>Tin học 4A3</v>
          </cell>
          <cell r="J225" t="str">
            <v>Những gì em đã biết – Khám phá máy tính</v>
          </cell>
          <cell r="K225" t="str">
            <v>Mạng máy tính</v>
          </cell>
        </row>
        <row r="226">
          <cell r="E226" t="str">
            <v>2Tin học 4A3</v>
          </cell>
          <cell r="F226">
            <v>2</v>
          </cell>
          <cell r="G226" t="str">
            <v>Tin học 4A3</v>
          </cell>
          <cell r="J226" t="str">
            <v>Chương trình máy tính được lưu ở đâu</v>
          </cell>
          <cell r="K226" t="str">
            <v>Mạng máy tính</v>
          </cell>
        </row>
        <row r="227">
          <cell r="E227" t="str">
            <v>3Tin học 4A3</v>
          </cell>
          <cell r="F227">
            <v>3</v>
          </cell>
          <cell r="G227" t="str">
            <v>Tin học 4A3</v>
          </cell>
          <cell r="J227" t="str">
            <v>Những gì em đã biết</v>
          </cell>
          <cell r="K227" t="str">
            <v>Mạng máy tính</v>
          </cell>
        </row>
        <row r="228">
          <cell r="E228" t="str">
            <v>4Tin học 4A3</v>
          </cell>
          <cell r="F228">
            <v>4</v>
          </cell>
          <cell r="G228" t="str">
            <v>Tin học 4A3</v>
          </cell>
          <cell r="J228" t="str">
            <v>Vẽ hình chữ nhật, hình vuông</v>
          </cell>
          <cell r="K228" t="str">
            <v>Mạng máy tính</v>
          </cell>
        </row>
        <row r="229">
          <cell r="E229" t="str">
            <v>5Tin học 4A3</v>
          </cell>
          <cell r="F229">
            <v>5</v>
          </cell>
          <cell r="G229" t="str">
            <v>Tin học 4A3</v>
          </cell>
          <cell r="J229" t="str">
            <v>Sao chép hình</v>
          </cell>
          <cell r="K229" t="str">
            <v>Mạng máy tính</v>
          </cell>
        </row>
        <row r="230">
          <cell r="E230" t="str">
            <v>6Tin học 4A3</v>
          </cell>
          <cell r="F230">
            <v>6</v>
          </cell>
          <cell r="G230" t="str">
            <v>Tin học 4A3</v>
          </cell>
          <cell r="J230" t="str">
            <v>Vẽ hình elip, hình tròn</v>
          </cell>
          <cell r="K230" t="str">
            <v>Mạng máy tính</v>
          </cell>
        </row>
        <row r="231">
          <cell r="E231" t="str">
            <v>7Tin học 4A3</v>
          </cell>
          <cell r="F231">
            <v>7</v>
          </cell>
          <cell r="G231" t="str">
            <v>Tin học 4A3</v>
          </cell>
          <cell r="J231" t="str">
            <v>Vẽ tự do bằng cọ vẽ, bút chì</v>
          </cell>
          <cell r="K231" t="str">
            <v>Mạng máy tính</v>
          </cell>
        </row>
        <row r="232">
          <cell r="E232" t="str">
            <v>8Tin học 4A3</v>
          </cell>
          <cell r="F232">
            <v>8</v>
          </cell>
          <cell r="G232" t="str">
            <v>Tin học 4A3</v>
          </cell>
          <cell r="J232" t="str">
            <v>Thực hành tổng hợp</v>
          </cell>
          <cell r="K232" t="str">
            <v>Mạng máy tính</v>
          </cell>
        </row>
        <row r="233">
          <cell r="E233" t="str">
            <v>9Tin học 4A3</v>
          </cell>
          <cell r="F233">
            <v>9</v>
          </cell>
          <cell r="G233" t="str">
            <v>Tin học 4A3</v>
          </cell>
          <cell r="J233" t="str">
            <v>Kiểm tra chương II</v>
          </cell>
          <cell r="K233" t="str">
            <v>Mạng máy tính</v>
          </cell>
        </row>
        <row r="234">
          <cell r="E234" t="str">
            <v>10Tin học 4A3</v>
          </cell>
          <cell r="F234">
            <v>10</v>
          </cell>
          <cell r="G234" t="str">
            <v>Tin học 4A3</v>
          </cell>
          <cell r="J234" t="str">
            <v>Vì sao phải tập gõ 10 ngón</v>
          </cell>
          <cell r="K234" t="str">
            <v>Mạng máy tính</v>
          </cell>
        </row>
        <row r="235">
          <cell r="E235" t="str">
            <v>11Tin học 4A3</v>
          </cell>
          <cell r="F235">
            <v>11</v>
          </cell>
          <cell r="G235" t="str">
            <v>Tin học 4A3</v>
          </cell>
          <cell r="J235" t="str">
            <v>Gõ từ đơn giản</v>
          </cell>
          <cell r="K235" t="str">
            <v>Mạng máy tính</v>
          </cell>
        </row>
        <row r="236">
          <cell r="E236" t="str">
            <v>12Tin học 4A3</v>
          </cell>
          <cell r="F236">
            <v>12</v>
          </cell>
          <cell r="G236" t="str">
            <v>Tin học 4A3</v>
          </cell>
          <cell r="J236" t="str">
            <v>Sử dụng phím Shift</v>
          </cell>
          <cell r="K236" t="str">
            <v>Mạng máy tính</v>
          </cell>
        </row>
        <row r="237">
          <cell r="E237" t="str">
            <v>13Tin học 4A3</v>
          </cell>
          <cell r="F237">
            <v>13</v>
          </cell>
          <cell r="G237" t="str">
            <v>Tin học 4A3</v>
          </cell>
          <cell r="J237" t="str">
            <v>Ôn luyện gõ</v>
          </cell>
          <cell r="K237" t="str">
            <v>Mạng máy tính</v>
          </cell>
        </row>
        <row r="238">
          <cell r="E238" t="str">
            <v>14Tin học 4A3</v>
          </cell>
          <cell r="F238">
            <v>14</v>
          </cell>
          <cell r="G238" t="str">
            <v>Tin học 4A3</v>
          </cell>
          <cell r="J238" t="str">
            <v>Kiểm tra chương III</v>
          </cell>
          <cell r="K238" t="str">
            <v>Mạng máy tính</v>
          </cell>
        </row>
        <row r="239">
          <cell r="E239" t="str">
            <v>15Tin học 4A3</v>
          </cell>
          <cell r="F239">
            <v>15</v>
          </cell>
          <cell r="G239" t="str">
            <v>Tin học 4A3</v>
          </cell>
          <cell r="J239" t="str">
            <v>Học toán với phần mềm học toán lớp 4</v>
          </cell>
          <cell r="K239" t="str">
            <v>Mạng máy tính</v>
          </cell>
        </row>
        <row r="240">
          <cell r="E240" t="str">
            <v>16Tin học 4A3</v>
          </cell>
          <cell r="F240">
            <v>16</v>
          </cell>
          <cell r="G240" t="str">
            <v>Tin học 4A3</v>
          </cell>
          <cell r="J240" t="str">
            <v>Khám phá rừng nhiệt đới</v>
          </cell>
          <cell r="K240" t="str">
            <v>Mạng máy tính</v>
          </cell>
        </row>
        <row r="241">
          <cell r="E241" t="str">
            <v>17Tin học 4A3</v>
          </cell>
          <cell r="F241">
            <v>17</v>
          </cell>
          <cell r="G241" t="str">
            <v>Tin học 4A3</v>
          </cell>
          <cell r="J241" t="str">
            <v>Kiểm tra học kì I</v>
          </cell>
          <cell r="K241" t="str">
            <v>Mạng máy tính</v>
          </cell>
        </row>
        <row r="242">
          <cell r="E242" t="str">
            <v>18Tin học 4A3</v>
          </cell>
          <cell r="F242">
            <v>18</v>
          </cell>
          <cell r="G242" t="str">
            <v>Tin học 4A3</v>
          </cell>
          <cell r="J242" t="str">
            <v>Khám phá rừng nhiệt đới (tiếp)</v>
          </cell>
          <cell r="K242" t="str">
            <v>Mạng máy tính</v>
          </cell>
        </row>
        <row r="243">
          <cell r="E243" t="str">
            <v>19Tin học 4A3</v>
          </cell>
          <cell r="F243">
            <v>19</v>
          </cell>
          <cell r="G243" t="str">
            <v>Tin học 4A3</v>
          </cell>
          <cell r="J243" t="str">
            <v>Tập thể thao với trò chơi Gold</v>
          </cell>
          <cell r="K243" t="str">
            <v>Mạng máy tính</v>
          </cell>
        </row>
        <row r="244">
          <cell r="E244" t="str">
            <v>20Tin học 4A3</v>
          </cell>
          <cell r="F244">
            <v>20</v>
          </cell>
          <cell r="G244" t="str">
            <v>Tin học 4A3</v>
          </cell>
          <cell r="J244" t="str">
            <v>Những gì em đã biết</v>
          </cell>
          <cell r="K244" t="str">
            <v>Mạng máy tính</v>
          </cell>
        </row>
        <row r="245">
          <cell r="E245" t="str">
            <v>21Tin học 4A3</v>
          </cell>
          <cell r="F245">
            <v>21</v>
          </cell>
          <cell r="G245" t="str">
            <v>Tin học 4A3</v>
          </cell>
          <cell r="J245" t="str">
            <v>Căn lề</v>
          </cell>
          <cell r="K245" t="str">
            <v>Mạng máy tính</v>
          </cell>
        </row>
        <row r="246">
          <cell r="E246" t="str">
            <v>22Tin học 4A3</v>
          </cell>
          <cell r="F246">
            <v>22</v>
          </cell>
          <cell r="G246" t="str">
            <v>Tin học 4A3</v>
          </cell>
          <cell r="J246" t="str">
            <v>Cỡ chữ và phông chữ</v>
          </cell>
          <cell r="K246" t="str">
            <v>Mạng máy tính</v>
          </cell>
        </row>
        <row r="247">
          <cell r="E247" t="str">
            <v>23Tin học 4A3</v>
          </cell>
          <cell r="F247">
            <v>23</v>
          </cell>
          <cell r="G247" t="str">
            <v>Tin học 4A3</v>
          </cell>
          <cell r="J247" t="str">
            <v>Thay đổi cỡ chữ và phông chữ</v>
          </cell>
          <cell r="K247" t="str">
            <v>Mạng máy tính</v>
          </cell>
        </row>
        <row r="248">
          <cell r="E248" t="str">
            <v>24Tin học 4A3</v>
          </cell>
          <cell r="F248">
            <v>24</v>
          </cell>
          <cell r="G248" t="str">
            <v>Tin học 4A3</v>
          </cell>
          <cell r="J248" t="str">
            <v>Sao chép văn bản</v>
          </cell>
          <cell r="K248" t="str">
            <v>Mạng máy tính</v>
          </cell>
        </row>
        <row r="249">
          <cell r="E249" t="str">
            <v>25Tin học 4A3</v>
          </cell>
          <cell r="F249">
            <v>25</v>
          </cell>
          <cell r="G249" t="str">
            <v>Tin học 4A3</v>
          </cell>
          <cell r="J249" t="str">
            <v>Trình bày chữ đậm, chữ nghiêng</v>
          </cell>
          <cell r="K249" t="str">
            <v>Mạng máy tính</v>
          </cell>
        </row>
        <row r="250">
          <cell r="E250" t="str">
            <v>26Tin học 4A3</v>
          </cell>
          <cell r="F250">
            <v>26</v>
          </cell>
          <cell r="G250" t="str">
            <v>Tin học 4A3</v>
          </cell>
          <cell r="J250" t="str">
            <v>Thực hành tổng hợp</v>
          </cell>
          <cell r="K250" t="str">
            <v>Mạng máy tính</v>
          </cell>
        </row>
        <row r="251">
          <cell r="E251" t="str">
            <v>27Tin học 4A3</v>
          </cell>
          <cell r="F251">
            <v>27</v>
          </cell>
          <cell r="G251" t="str">
            <v>Tin học 4A3</v>
          </cell>
          <cell r="J251" t="str">
            <v>Kiểm tra chương V</v>
          </cell>
          <cell r="K251" t="str">
            <v>Mạng máy tính</v>
          </cell>
        </row>
        <row r="252">
          <cell r="E252" t="str">
            <v>28Tin học 4A3</v>
          </cell>
          <cell r="F252">
            <v>28</v>
          </cell>
          <cell r="G252" t="str">
            <v>Tin học 4A3</v>
          </cell>
          <cell r="J252" t="str">
            <v>Bước đầu làm quen với logo</v>
          </cell>
          <cell r="K252" t="str">
            <v>Mạng máy tính</v>
          </cell>
        </row>
        <row r="253">
          <cell r="E253" t="str">
            <v>29Tin học 4A3</v>
          </cell>
          <cell r="F253">
            <v>29</v>
          </cell>
          <cell r="G253" t="str">
            <v>Tin học 4A3</v>
          </cell>
          <cell r="J253" t="str">
            <v>Thêm một số lệnh của logo</v>
          </cell>
          <cell r="K253" t="str">
            <v>Mạng máy tính</v>
          </cell>
        </row>
        <row r="254">
          <cell r="E254" t="str">
            <v>30Tin học 4A3</v>
          </cell>
          <cell r="F254">
            <v>30</v>
          </cell>
          <cell r="G254" t="str">
            <v>Tin học 4A3</v>
          </cell>
          <cell r="J254" t="str">
            <v>Sử dụng câu lệnh lặp</v>
          </cell>
          <cell r="K254" t="str">
            <v>Mạng máy tính</v>
          </cell>
        </row>
        <row r="255">
          <cell r="E255" t="str">
            <v>31Tin học 4A3</v>
          </cell>
          <cell r="F255">
            <v>31</v>
          </cell>
          <cell r="G255" t="str">
            <v>Tin học 4A3</v>
          </cell>
          <cell r="J255" t="str">
            <v>Ôn tập</v>
          </cell>
          <cell r="K255" t="str">
            <v>Mạng máy tính</v>
          </cell>
        </row>
        <row r="256">
          <cell r="E256" t="str">
            <v>32Tin học 4A3</v>
          </cell>
          <cell r="F256">
            <v>32</v>
          </cell>
          <cell r="G256" t="str">
            <v>Tin học 4A3</v>
          </cell>
          <cell r="J256" t="str">
            <v>Làm quen với phần mềm Encore–Em học nhạc với Encore</v>
          </cell>
          <cell r="K256" t="str">
            <v>Mạng máy tính</v>
          </cell>
        </row>
        <row r="257">
          <cell r="E257" t="str">
            <v>33Tin học 4A3</v>
          </cell>
          <cell r="F257">
            <v>33</v>
          </cell>
          <cell r="G257" t="str">
            <v>Tin học 4A3</v>
          </cell>
          <cell r="J257" t="str">
            <v>Em học nhạc với Encore (tiếp)</v>
          </cell>
          <cell r="K257" t="str">
            <v>Mạng máy tính</v>
          </cell>
        </row>
        <row r="258">
          <cell r="E258" t="str">
            <v>34Tin học 4A3</v>
          </cell>
          <cell r="F258">
            <v>34</v>
          </cell>
          <cell r="G258" t="str">
            <v>Tin học 4A3</v>
          </cell>
          <cell r="J258" t="str">
            <v>Sinh hoạt tập thể với Encore</v>
          </cell>
          <cell r="K258" t="str">
            <v>Mạng máy tính</v>
          </cell>
        </row>
        <row r="259">
          <cell r="E259" t="str">
            <v>35Tin học 4A3</v>
          </cell>
          <cell r="F259">
            <v>35</v>
          </cell>
          <cell r="G259" t="str">
            <v>Tin học 4A3</v>
          </cell>
          <cell r="J259" t="str">
            <v>Kiểm tra học kì II</v>
          </cell>
          <cell r="K259" t="str">
            <v>Mạng máy tính</v>
          </cell>
        </row>
        <row r="260">
          <cell r="E260" t="str">
            <v>1Tin học 4A4</v>
          </cell>
          <cell r="F260">
            <v>1</v>
          </cell>
          <cell r="G260" t="str">
            <v>Tin học 4A4</v>
          </cell>
          <cell r="J260" t="str">
            <v>Những gì em đã biết – Khám phá máy tính</v>
          </cell>
          <cell r="K260" t="str">
            <v>Mạng máy tính</v>
          </cell>
        </row>
        <row r="261">
          <cell r="E261" t="str">
            <v>2Tin học 4A4</v>
          </cell>
          <cell r="F261">
            <v>1</v>
          </cell>
          <cell r="G261" t="str">
            <v>Tin học 4A4</v>
          </cell>
          <cell r="J261" t="str">
            <v>Những gì em đã biết – Khám phá máy tính (dạy bù)</v>
          </cell>
          <cell r="K261" t="str">
            <v>Mạng máy tính</v>
          </cell>
        </row>
        <row r="262">
          <cell r="E262" t="str">
            <v>3Tin học 4A4</v>
          </cell>
          <cell r="F262">
            <v>2</v>
          </cell>
          <cell r="G262" t="str">
            <v>Tin học 4A4</v>
          </cell>
          <cell r="J262" t="str">
            <v>Chương trình máy tính được lưu ở đâu</v>
          </cell>
          <cell r="K262" t="str">
            <v>Mạng máy tính</v>
          </cell>
        </row>
        <row r="263">
          <cell r="E263" t="str">
            <v>4Tin học 4A4</v>
          </cell>
          <cell r="F263">
            <v>3</v>
          </cell>
          <cell r="G263" t="str">
            <v>Tin học 4A4</v>
          </cell>
          <cell r="J263" t="str">
            <v>Những gì em đã biết</v>
          </cell>
          <cell r="K263" t="str">
            <v>Mạng máy tính</v>
          </cell>
        </row>
        <row r="264">
          <cell r="E264" t="str">
            <v>5Tin học 4A4</v>
          </cell>
          <cell r="F264">
            <v>4</v>
          </cell>
          <cell r="G264" t="str">
            <v>Tin học 4A4</v>
          </cell>
          <cell r="J264" t="str">
            <v>Vẽ hình chữ nhật, hình vuông</v>
          </cell>
          <cell r="K264" t="str">
            <v>Mạng máy tính</v>
          </cell>
        </row>
        <row r="265">
          <cell r="E265" t="str">
            <v>6Tin học 4A4</v>
          </cell>
          <cell r="F265">
            <v>5</v>
          </cell>
          <cell r="G265" t="str">
            <v>Tin học 4A4</v>
          </cell>
          <cell r="J265" t="str">
            <v>Sao chép hình</v>
          </cell>
          <cell r="K265" t="str">
            <v>Mạng máy tính</v>
          </cell>
        </row>
        <row r="266">
          <cell r="E266" t="str">
            <v>7Tin học 4A4</v>
          </cell>
          <cell r="F266">
            <v>6</v>
          </cell>
          <cell r="G266" t="str">
            <v>Tin học 4A4</v>
          </cell>
          <cell r="J266" t="str">
            <v>Vẽ hình elip, hình tròn</v>
          </cell>
          <cell r="K266" t="str">
            <v>Mạng máy tính</v>
          </cell>
        </row>
        <row r="267">
          <cell r="E267" t="str">
            <v>8Tin học 4A4</v>
          </cell>
          <cell r="F267">
            <v>7</v>
          </cell>
          <cell r="G267" t="str">
            <v>Tin học 4A4</v>
          </cell>
          <cell r="J267" t="str">
            <v>Vẽ tự do bằng cọ vẽ, bút chì</v>
          </cell>
          <cell r="K267" t="str">
            <v>Mạng máy tính</v>
          </cell>
        </row>
        <row r="268">
          <cell r="E268" t="str">
            <v>9Tin học 4A4</v>
          </cell>
          <cell r="F268">
            <v>8</v>
          </cell>
          <cell r="G268" t="str">
            <v>Tin học 4A4</v>
          </cell>
          <cell r="J268" t="str">
            <v>Thực hành tổng hợp</v>
          </cell>
          <cell r="K268" t="str">
            <v>Mạng máy tính</v>
          </cell>
        </row>
        <row r="269">
          <cell r="E269" t="str">
            <v>10Tin học 4A4</v>
          </cell>
          <cell r="F269">
            <v>9</v>
          </cell>
          <cell r="G269" t="str">
            <v>Tin học 4A4</v>
          </cell>
          <cell r="J269" t="str">
            <v>Kiểm tra chương II</v>
          </cell>
          <cell r="K269" t="str">
            <v>Mạng máy tính</v>
          </cell>
        </row>
        <row r="270">
          <cell r="E270" t="str">
            <v>11Tin học 4A4</v>
          </cell>
          <cell r="F270">
            <v>10</v>
          </cell>
          <cell r="G270" t="str">
            <v>Tin học 4A4</v>
          </cell>
          <cell r="J270" t="str">
            <v>Vì sao phải tập gõ 10 ngón</v>
          </cell>
          <cell r="K270" t="str">
            <v>Mạng máy tính</v>
          </cell>
        </row>
        <row r="271">
          <cell r="E271" t="str">
            <v>12Tin học 4A4</v>
          </cell>
          <cell r="F271">
            <v>11</v>
          </cell>
          <cell r="G271" t="str">
            <v>Tin học 4A4</v>
          </cell>
          <cell r="J271" t="str">
            <v>Gõ từ đơn giản</v>
          </cell>
          <cell r="K271" t="str">
            <v>Mạng máy tính</v>
          </cell>
        </row>
        <row r="272">
          <cell r="E272" t="str">
            <v>13Tin học 4A4</v>
          </cell>
          <cell r="F272">
            <v>12</v>
          </cell>
          <cell r="G272" t="str">
            <v>Tin học 4A4</v>
          </cell>
          <cell r="J272" t="str">
            <v>Sử dụng phím Shift</v>
          </cell>
          <cell r="K272" t="str">
            <v>Mạng máy tính</v>
          </cell>
        </row>
        <row r="273">
          <cell r="E273" t="str">
            <v>14Tin học 4A4</v>
          </cell>
          <cell r="F273">
            <v>13</v>
          </cell>
          <cell r="G273" t="str">
            <v>Tin học 4A4</v>
          </cell>
          <cell r="J273" t="str">
            <v>Ôn luyện gõ</v>
          </cell>
          <cell r="K273" t="str">
            <v>Mạng máy tính</v>
          </cell>
        </row>
        <row r="274">
          <cell r="E274" t="str">
            <v>15Tin học 4A4</v>
          </cell>
          <cell r="F274">
            <v>14</v>
          </cell>
          <cell r="G274" t="str">
            <v>Tin học 4A4</v>
          </cell>
          <cell r="J274" t="str">
            <v>Kiểm tra chương III</v>
          </cell>
          <cell r="K274" t="str">
            <v>Mạng máy tính</v>
          </cell>
        </row>
        <row r="275">
          <cell r="E275" t="str">
            <v>16Tin học 4A4</v>
          </cell>
          <cell r="F275">
            <v>15</v>
          </cell>
          <cell r="G275" t="str">
            <v>Tin học 4A4</v>
          </cell>
          <cell r="J275" t="str">
            <v>Học toán với phần mềm học toán lớp 4</v>
          </cell>
          <cell r="K275" t="str">
            <v>Mạng máy tính</v>
          </cell>
        </row>
        <row r="276">
          <cell r="E276" t="str">
            <v>17Tin học 4A4</v>
          </cell>
          <cell r="F276">
            <v>16</v>
          </cell>
          <cell r="G276" t="str">
            <v>Tin học 4A4</v>
          </cell>
          <cell r="J276" t="str">
            <v>Khám phá rừng nhiệt đới</v>
          </cell>
          <cell r="K276" t="str">
            <v>Mạng máy tính</v>
          </cell>
        </row>
        <row r="277">
          <cell r="E277" t="str">
            <v>18Tin học 4A4</v>
          </cell>
          <cell r="F277">
            <v>17</v>
          </cell>
          <cell r="G277" t="str">
            <v>Tin học 4A4</v>
          </cell>
          <cell r="J277" t="str">
            <v>Kiểm tra học kì I</v>
          </cell>
          <cell r="K277" t="str">
            <v>Mạng máy tính</v>
          </cell>
        </row>
        <row r="278">
          <cell r="E278" t="str">
            <v>19Tin học 4A4</v>
          </cell>
          <cell r="F278">
            <v>18</v>
          </cell>
          <cell r="G278" t="str">
            <v>Tin học 4A4</v>
          </cell>
          <cell r="J278" t="str">
            <v>Khám phá rừng nhiệt đới (tiếp)</v>
          </cell>
          <cell r="K278" t="str">
            <v>Mạng máy tính</v>
          </cell>
        </row>
        <row r="279">
          <cell r="E279" t="str">
            <v>20Tin học 4A4</v>
          </cell>
          <cell r="F279">
            <v>19</v>
          </cell>
          <cell r="G279" t="str">
            <v>Tin học 4A4</v>
          </cell>
          <cell r="J279" t="str">
            <v>Tập thể thao với trò chơi Gold</v>
          </cell>
          <cell r="K279" t="str">
            <v>Mạng máy tính</v>
          </cell>
        </row>
        <row r="280">
          <cell r="E280" t="str">
            <v>21Tin học 4A4</v>
          </cell>
          <cell r="F280">
            <v>20</v>
          </cell>
          <cell r="G280" t="str">
            <v>Tin học 4A4</v>
          </cell>
          <cell r="J280" t="str">
            <v>Những gì em đã biết</v>
          </cell>
          <cell r="K280" t="str">
            <v>Mạng máy tính</v>
          </cell>
        </row>
        <row r="281">
          <cell r="E281" t="str">
            <v>22Tin học 4A4</v>
          </cell>
          <cell r="F281">
            <v>21</v>
          </cell>
          <cell r="G281" t="str">
            <v>Tin học 4A4</v>
          </cell>
          <cell r="J281" t="str">
            <v>Căn lề</v>
          </cell>
          <cell r="K281" t="str">
            <v>Mạng máy tính</v>
          </cell>
        </row>
        <row r="282">
          <cell r="E282" t="str">
            <v>23Tin học 4A4</v>
          </cell>
          <cell r="F282">
            <v>22</v>
          </cell>
          <cell r="G282" t="str">
            <v>Tin học 4A4</v>
          </cell>
          <cell r="J282" t="str">
            <v>Cỡ chữ và phông chữ</v>
          </cell>
          <cell r="K282" t="str">
            <v>Mạng máy tính</v>
          </cell>
        </row>
        <row r="283">
          <cell r="E283" t="str">
            <v>24Tin học 4A4</v>
          </cell>
          <cell r="F283">
            <v>23</v>
          </cell>
          <cell r="G283" t="str">
            <v>Tin học 4A4</v>
          </cell>
          <cell r="J283" t="str">
            <v>Thay đổi cỡ chữ và phông chữ</v>
          </cell>
          <cell r="K283" t="str">
            <v>Mạng máy tính</v>
          </cell>
        </row>
        <row r="284">
          <cell r="E284" t="str">
            <v>25Tin học 4A4</v>
          </cell>
          <cell r="F284">
            <v>24</v>
          </cell>
          <cell r="G284" t="str">
            <v>Tin học 4A4</v>
          </cell>
          <cell r="J284" t="str">
            <v>Sao chép văn bản</v>
          </cell>
          <cell r="K284" t="str">
            <v>Mạng máy tính</v>
          </cell>
        </row>
        <row r="285">
          <cell r="E285" t="str">
            <v>26Tin học 4A4</v>
          </cell>
          <cell r="F285">
            <v>25</v>
          </cell>
          <cell r="G285" t="str">
            <v>Tin học 4A4</v>
          </cell>
          <cell r="J285" t="str">
            <v>Trình bày chữ đậm, chữ nghiêng</v>
          </cell>
          <cell r="K285" t="str">
            <v>Mạng máy tính</v>
          </cell>
        </row>
        <row r="286">
          <cell r="E286" t="str">
            <v>27Tin học 4A4</v>
          </cell>
          <cell r="F286">
            <v>26</v>
          </cell>
          <cell r="G286" t="str">
            <v>Tin học 4A4</v>
          </cell>
          <cell r="J286" t="str">
            <v>Thực hành tổng hợp</v>
          </cell>
          <cell r="K286" t="str">
            <v>Mạng máy tính</v>
          </cell>
        </row>
        <row r="287">
          <cell r="E287" t="str">
            <v>28Tin học 4A4</v>
          </cell>
          <cell r="F287">
            <v>27</v>
          </cell>
          <cell r="G287" t="str">
            <v>Tin học 4A4</v>
          </cell>
          <cell r="J287" t="str">
            <v>Kiểm tra chương V</v>
          </cell>
          <cell r="K287" t="str">
            <v>Mạng máy tính</v>
          </cell>
        </row>
        <row r="288">
          <cell r="E288" t="str">
            <v>29Tin học 4A4</v>
          </cell>
          <cell r="F288">
            <v>28</v>
          </cell>
          <cell r="G288" t="str">
            <v>Tin học 4A4</v>
          </cell>
          <cell r="J288" t="str">
            <v>Bước đầu làm quen với logo</v>
          </cell>
          <cell r="K288" t="str">
            <v>Mạng máy tính</v>
          </cell>
        </row>
        <row r="289">
          <cell r="E289" t="str">
            <v>30Tin học 4A4</v>
          </cell>
          <cell r="F289">
            <v>29</v>
          </cell>
          <cell r="G289" t="str">
            <v>Tin học 4A4</v>
          </cell>
          <cell r="J289" t="str">
            <v>Thêm một số lệnh của logo</v>
          </cell>
          <cell r="K289" t="str">
            <v>Mạng máy tính</v>
          </cell>
        </row>
        <row r="290">
          <cell r="E290" t="str">
            <v>31Tin học 4A4</v>
          </cell>
          <cell r="F290">
            <v>30</v>
          </cell>
          <cell r="G290" t="str">
            <v>Tin học 4A4</v>
          </cell>
          <cell r="J290" t="str">
            <v>Sử dụng câu lệnh lặp</v>
          </cell>
          <cell r="K290" t="str">
            <v>Mạng máy tính</v>
          </cell>
        </row>
        <row r="291">
          <cell r="E291" t="str">
            <v>32Tin học 4A4</v>
          </cell>
          <cell r="F291">
            <v>31</v>
          </cell>
          <cell r="G291" t="str">
            <v>Tin học 4A4</v>
          </cell>
          <cell r="J291" t="str">
            <v>Ôn tập</v>
          </cell>
          <cell r="K291" t="str">
            <v>Mạng máy tính</v>
          </cell>
        </row>
        <row r="292">
          <cell r="E292" t="str">
            <v>33Tin học 4A4</v>
          </cell>
          <cell r="F292">
            <v>32</v>
          </cell>
          <cell r="G292" t="str">
            <v>Tin học 4A4</v>
          </cell>
          <cell r="J292" t="str">
            <v>Làm quen với phần mềm Encore–Em học nhạc với Encore</v>
          </cell>
          <cell r="K292" t="str">
            <v>Mạng máy tính</v>
          </cell>
        </row>
        <row r="293">
          <cell r="E293" t="str">
            <v>34Tin học 4A4</v>
          </cell>
          <cell r="F293">
            <v>33</v>
          </cell>
          <cell r="G293" t="str">
            <v>Tin học 4A4</v>
          </cell>
          <cell r="J293" t="str">
            <v>Em học nhạc với Encore (tiếp)</v>
          </cell>
          <cell r="K293" t="str">
            <v>Mạng máy tính</v>
          </cell>
        </row>
        <row r="294">
          <cell r="E294" t="str">
            <v>35Tin học 4A4</v>
          </cell>
          <cell r="F294">
            <v>34</v>
          </cell>
          <cell r="G294" t="str">
            <v>Tin học 4A4</v>
          </cell>
          <cell r="J294" t="str">
            <v>Sinh hoạt tập thể với Encore</v>
          </cell>
          <cell r="K294" t="str">
            <v>Mạng máy tính</v>
          </cell>
        </row>
        <row r="295">
          <cell r="E295" t="str">
            <v>36Tin học 4A4</v>
          </cell>
          <cell r="F295">
            <v>35</v>
          </cell>
          <cell r="G295" t="str">
            <v>Tin học 4A4</v>
          </cell>
          <cell r="J295" t="str">
            <v>Kiểm tra học kì II</v>
          </cell>
          <cell r="K295" t="str">
            <v>Mạng máy tính</v>
          </cell>
        </row>
        <row r="296">
          <cell r="E296" t="str">
            <v>1Tin học 5A1</v>
          </cell>
          <cell r="F296">
            <v>1</v>
          </cell>
          <cell r="G296" t="str">
            <v>Tin học 5A1</v>
          </cell>
          <cell r="J296" t="str">
            <v xml:space="preserve"> Những gì em đó biết</v>
          </cell>
          <cell r="K296" t="str">
            <v>Mạng máy tính</v>
          </cell>
        </row>
        <row r="297">
          <cell r="E297" t="str">
            <v>2Tin học 5A1</v>
          </cell>
          <cell r="F297">
            <v>2</v>
          </cell>
          <cell r="G297" t="str">
            <v>Tin học 5A1</v>
          </cell>
          <cell r="J297" t="str">
            <v xml:space="preserve"> Thông tin được lưu trong máy tính như thế nào?</v>
          </cell>
          <cell r="K297" t="str">
            <v>Mạng máy tính</v>
          </cell>
        </row>
        <row r="298">
          <cell r="E298" t="str">
            <v>3Tin học 5A1</v>
          </cell>
          <cell r="F298">
            <v>3</v>
          </cell>
          <cell r="G298" t="str">
            <v>Tin học 5A1</v>
          </cell>
          <cell r="J298" t="str">
            <v xml:space="preserve"> Tổ chức thông tin trong máy tính</v>
          </cell>
          <cell r="K298" t="str">
            <v>Mạng máy tính</v>
          </cell>
        </row>
        <row r="299">
          <cell r="E299" t="str">
            <v>4Tin học 5A1</v>
          </cell>
          <cell r="F299">
            <v>4</v>
          </cell>
          <cell r="G299" t="str">
            <v>Tin học 5A1</v>
          </cell>
          <cell r="J299" t="str">
            <v>Kiểm tra</v>
          </cell>
          <cell r="K299" t="str">
            <v>Mạng máy tính</v>
          </cell>
        </row>
        <row r="300">
          <cell r="E300" t="str">
            <v>5Tin học 5A1</v>
          </cell>
          <cell r="F300">
            <v>5</v>
          </cell>
          <cell r="G300" t="str">
            <v>Tin học 5A1</v>
          </cell>
          <cell r="J300" t="str">
            <v xml:space="preserve"> Những gì em đó biết</v>
          </cell>
          <cell r="K300" t="str">
            <v>Mạng máy tính</v>
          </cell>
        </row>
        <row r="301">
          <cell r="E301" t="str">
            <v>6Tin học 5A1</v>
          </cell>
          <cell r="F301">
            <v>6</v>
          </cell>
          <cell r="G301" t="str">
            <v>Tin học 5A1</v>
          </cell>
          <cell r="J301" t="str">
            <v xml:space="preserve"> Sử dụng bình phun màu</v>
          </cell>
          <cell r="K301" t="str">
            <v>Mạng máy tính</v>
          </cell>
        </row>
        <row r="302">
          <cell r="E302" t="str">
            <v>7Tin học 5A1</v>
          </cell>
          <cell r="F302">
            <v>7</v>
          </cell>
          <cell r="G302" t="str">
            <v>Tin học 5A1</v>
          </cell>
          <cell r="J302" t="str">
            <v xml:space="preserve"> Viết chữ lên hình vẽ</v>
          </cell>
          <cell r="K302" t="str">
            <v>Mạng máy tính</v>
          </cell>
        </row>
        <row r="303">
          <cell r="E303" t="str">
            <v>8Tin học 5A1</v>
          </cell>
          <cell r="F303">
            <v>8</v>
          </cell>
          <cell r="G303" t="str">
            <v>Tin học 5A1</v>
          </cell>
          <cell r="J303" t="str">
            <v xml:space="preserve"> Trau chuốt hình vẽ</v>
          </cell>
          <cell r="K303" t="str">
            <v>Mạng máy tính</v>
          </cell>
        </row>
        <row r="304">
          <cell r="E304" t="str">
            <v>9Tin học 5A1</v>
          </cell>
          <cell r="F304">
            <v>9</v>
          </cell>
          <cell r="G304" t="str">
            <v>Tin học 5A1</v>
          </cell>
          <cell r="J304" t="str">
            <v xml:space="preserve"> Thực hành tổng hợp</v>
          </cell>
          <cell r="K304" t="str">
            <v>Mạng máy tính</v>
          </cell>
        </row>
        <row r="305">
          <cell r="E305" t="str">
            <v>10Tin học 5A1</v>
          </cell>
          <cell r="F305">
            <v>10</v>
          </cell>
          <cell r="G305" t="str">
            <v>Tin học 5A1</v>
          </cell>
          <cell r="J305" t="str">
            <v>Kiểm tra</v>
          </cell>
          <cell r="K305" t="str">
            <v>Mạng máy tính</v>
          </cell>
        </row>
        <row r="306">
          <cell r="E306" t="str">
            <v>11Tin học 5A1</v>
          </cell>
          <cell r="F306">
            <v>11</v>
          </cell>
          <cell r="G306" t="str">
            <v>Tin học 5A1</v>
          </cell>
          <cell r="J306" t="str">
            <v>Học Toán với PM Cùng học Toán 5</v>
          </cell>
          <cell r="K306" t="str">
            <v>Mạng máy tính</v>
          </cell>
        </row>
        <row r="307">
          <cell r="E307" t="str">
            <v>12Tin học 5A1</v>
          </cell>
          <cell r="F307">
            <v>12</v>
          </cell>
          <cell r="G307" t="str">
            <v>Tin học 5A1</v>
          </cell>
          <cell r="J307" t="str">
            <v>Sand Castle Builder</v>
          </cell>
          <cell r="K307" t="str">
            <v>Mạng máy tính</v>
          </cell>
        </row>
        <row r="308">
          <cell r="E308" t="str">
            <v>13Tin học 5A1</v>
          </cell>
          <cell r="F308">
            <v>13</v>
          </cell>
          <cell r="G308" t="str">
            <v>Tin học 5A1</v>
          </cell>
          <cell r="J308" t="str">
            <v xml:space="preserve"> Những gì em đó biết</v>
          </cell>
          <cell r="K308" t="str">
            <v>Mạng máy tính</v>
          </cell>
        </row>
        <row r="309">
          <cell r="E309" t="str">
            <v>14Tin học 5A1</v>
          </cell>
          <cell r="F309">
            <v>14</v>
          </cell>
          <cell r="G309" t="str">
            <v>Tin học 5A1</v>
          </cell>
          <cell r="J309" t="str">
            <v xml:space="preserve"> Luyện gõ các kí tự đặc biệt</v>
          </cell>
          <cell r="K309" t="str">
            <v>Mạng máy tính</v>
          </cell>
        </row>
        <row r="310">
          <cell r="E310" t="str">
            <v>15Tin học 5A1</v>
          </cell>
          <cell r="F310">
            <v>15</v>
          </cell>
          <cell r="G310" t="str">
            <v>Tin học 5A1</v>
          </cell>
          <cell r="J310" t="str">
            <v xml:space="preserve"> Luyện gõ từ và câu</v>
          </cell>
          <cell r="K310" t="str">
            <v>Mạng máy tính</v>
          </cell>
        </row>
        <row r="311">
          <cell r="E311" t="str">
            <v>16Tin học 5A1</v>
          </cell>
          <cell r="F311">
            <v>16</v>
          </cell>
          <cell r="G311" t="str">
            <v>Tin học 5A1</v>
          </cell>
          <cell r="J311" t="str">
            <v xml:space="preserve"> Đánh giá kĩ năng gõ bàn phím</v>
          </cell>
          <cell r="K311" t="str">
            <v>Mạng máy tính</v>
          </cell>
        </row>
        <row r="312">
          <cell r="E312" t="str">
            <v>17Tin học 5A1</v>
          </cell>
          <cell r="F312">
            <v>17</v>
          </cell>
          <cell r="G312" t="str">
            <v>Tin học 5A1</v>
          </cell>
          <cell r="J312" t="str">
            <v>Kiểm tra</v>
          </cell>
          <cell r="K312" t="str">
            <v>Mạng máy tính</v>
          </cell>
        </row>
        <row r="313">
          <cell r="E313" t="str">
            <v>18Tin học 5A1</v>
          </cell>
          <cell r="F313">
            <v>18</v>
          </cell>
          <cell r="G313" t="str">
            <v>Tin học 5A1</v>
          </cell>
          <cell r="J313" t="str">
            <v>Kiểm tra HK I</v>
          </cell>
          <cell r="K313" t="str">
            <v>Mạng máy tính</v>
          </cell>
        </row>
        <row r="314">
          <cell r="E314" t="str">
            <v>19Tin học 5A1</v>
          </cell>
          <cell r="F314">
            <v>19</v>
          </cell>
          <cell r="G314" t="str">
            <v>Tin học 5A1</v>
          </cell>
          <cell r="J314" t="str">
            <v xml:space="preserve"> Những gì em đó biết</v>
          </cell>
          <cell r="K314" t="str">
            <v>Mạng máy tính</v>
          </cell>
        </row>
        <row r="315">
          <cell r="E315" t="str">
            <v>20Tin học 5A1</v>
          </cell>
          <cell r="F315">
            <v>20</v>
          </cell>
          <cell r="G315" t="str">
            <v>Tin học 5A1</v>
          </cell>
          <cell r="J315" t="str">
            <v xml:space="preserve"> Tạo bảng trong văn bản</v>
          </cell>
          <cell r="K315" t="str">
            <v>Mạng máy tính</v>
          </cell>
        </row>
        <row r="316">
          <cell r="E316" t="str">
            <v>21Tin học 5A1</v>
          </cell>
          <cell r="F316">
            <v>21</v>
          </cell>
          <cell r="G316" t="str">
            <v>Tin học 5A1</v>
          </cell>
          <cell r="J316" t="str">
            <v xml:space="preserve"> Chèn tệp hình vẽ bằng văn bản</v>
          </cell>
          <cell r="K316" t="str">
            <v>Mạng máy tính</v>
          </cell>
        </row>
        <row r="317">
          <cell r="E317" t="str">
            <v>22Tin học 5A1</v>
          </cell>
          <cell r="F317">
            <v>22</v>
          </cell>
          <cell r="G317" t="str">
            <v>Tin học 5A1</v>
          </cell>
          <cell r="J317" t="str">
            <v xml:space="preserve"> Thực hành tổng hợp</v>
          </cell>
          <cell r="K317" t="str">
            <v>Mạng máy tính</v>
          </cell>
        </row>
        <row r="318">
          <cell r="E318" t="str">
            <v>23Tin học 5A1</v>
          </cell>
          <cell r="F318">
            <v>23</v>
          </cell>
          <cell r="G318" t="str">
            <v>Tin học 5A1</v>
          </cell>
          <cell r="J318" t="str">
            <v xml:space="preserve"> Thực hành tổng hợp</v>
          </cell>
          <cell r="K318" t="str">
            <v>Mạng máy tính</v>
          </cell>
        </row>
        <row r="319">
          <cell r="E319" t="str">
            <v>24Tin học 5A1</v>
          </cell>
          <cell r="F319">
            <v>24</v>
          </cell>
          <cell r="G319" t="str">
            <v>Tin học 5A1</v>
          </cell>
          <cell r="J319" t="str">
            <v>Kiểm tra</v>
          </cell>
          <cell r="K319" t="str">
            <v>Mạng máy tính</v>
          </cell>
        </row>
        <row r="320">
          <cell r="E320" t="str">
            <v>25Tin học 5A1</v>
          </cell>
          <cell r="F320">
            <v>25</v>
          </cell>
          <cell r="G320" t="str">
            <v>Tin học 5A1</v>
          </cell>
          <cell r="J320" t="str">
            <v xml:space="preserve"> Tiếp tục với cõu lệnh lặp</v>
          </cell>
          <cell r="K320" t="str">
            <v>Mạng máy tính</v>
          </cell>
        </row>
        <row r="321">
          <cell r="E321" t="str">
            <v>26Tin học 5A1</v>
          </cell>
          <cell r="F321">
            <v>26</v>
          </cell>
          <cell r="G321" t="str">
            <v>Tin học 5A1</v>
          </cell>
          <cell r="J321" t="str">
            <v xml:space="preserve"> Thủ tục trong Logo</v>
          </cell>
          <cell r="K321" t="str">
            <v>Mạng máy tính</v>
          </cell>
        </row>
        <row r="322">
          <cell r="E322" t="str">
            <v>27Tin học 5A1</v>
          </cell>
          <cell r="F322">
            <v>27</v>
          </cell>
          <cell r="G322" t="str">
            <v>Tin học 5A1</v>
          </cell>
          <cell r="J322" t="str">
            <v xml:space="preserve"> Thủ tục trong Logo (tiếp)</v>
          </cell>
          <cell r="K322" t="str">
            <v>Mạng máy tính</v>
          </cell>
        </row>
        <row r="323">
          <cell r="E323" t="str">
            <v>28Tin học 5A1</v>
          </cell>
          <cell r="F323">
            <v>28</v>
          </cell>
          <cell r="G323" t="str">
            <v>Tin học 5A1</v>
          </cell>
          <cell r="J323" t="str">
            <v xml:space="preserve"> Thủ tục trong Logo (tiếp)</v>
          </cell>
          <cell r="K323" t="str">
            <v>Mạng máy tính</v>
          </cell>
        </row>
        <row r="324">
          <cell r="E324" t="str">
            <v>29Tin học 5A1</v>
          </cell>
          <cell r="F324">
            <v>29</v>
          </cell>
          <cell r="G324" t="str">
            <v>Tin học 5A1</v>
          </cell>
          <cell r="J324" t="str">
            <v xml:space="preserve"> Thế giới hình học trong Logo</v>
          </cell>
          <cell r="K324" t="str">
            <v>Mạng máy tính</v>
          </cell>
        </row>
        <row r="325">
          <cell r="E325" t="str">
            <v>30Tin học 5A1</v>
          </cell>
          <cell r="F325">
            <v>30</v>
          </cell>
          <cell r="G325" t="str">
            <v>Tin học 5A1</v>
          </cell>
          <cell r="J325" t="str">
            <v xml:space="preserve"> Thế giới hình học trong Logo</v>
          </cell>
          <cell r="K325" t="str">
            <v>Mạng máy tính</v>
          </cell>
        </row>
        <row r="326">
          <cell r="E326" t="str">
            <v>31Tin học 5A1</v>
          </cell>
          <cell r="F326">
            <v>31</v>
          </cell>
          <cell r="G326" t="str">
            <v>Tin học 5A1</v>
          </cell>
          <cell r="J326" t="str">
            <v>Bài 6: Thực hành tổng hợp</v>
          </cell>
          <cell r="K326" t="str">
            <v>Mạng máy tính</v>
          </cell>
        </row>
        <row r="327">
          <cell r="E327" t="str">
            <v>32Tin học 5A1</v>
          </cell>
          <cell r="F327">
            <v>32</v>
          </cell>
          <cell r="G327" t="str">
            <v>Tin học 5A1</v>
          </cell>
          <cell r="J327" t="str">
            <v>Bài 6: Thực hành tổng hợp</v>
          </cell>
          <cell r="K327" t="str">
            <v>Mạng máy tính</v>
          </cell>
        </row>
        <row r="328">
          <cell r="E328" t="str">
            <v>33Tin học 5A1</v>
          </cell>
          <cell r="F328">
            <v>33</v>
          </cell>
          <cell r="G328" t="str">
            <v>Tin học 5A1</v>
          </cell>
          <cell r="J328" t="str">
            <v>Kiểm tra</v>
          </cell>
          <cell r="K328" t="str">
            <v>Mạng máy tính</v>
          </cell>
        </row>
        <row r="329">
          <cell r="E329" t="str">
            <v>34Tin học 5A1</v>
          </cell>
          <cell r="F329">
            <v>34</v>
          </cell>
          <cell r="G329" t="str">
            <v>Tin học 5A1</v>
          </cell>
          <cell r="J329" t="str">
            <v>Kiểm tra HK II</v>
          </cell>
          <cell r="K329" t="str">
            <v>Mạng máy tính</v>
          </cell>
        </row>
        <row r="330">
          <cell r="E330" t="str">
            <v>35Tin học 5A1</v>
          </cell>
          <cell r="F330">
            <v>35</v>
          </cell>
          <cell r="G330" t="str">
            <v>Tin học 5A1</v>
          </cell>
          <cell r="J330" t="str">
            <v>The monkey Eyes</v>
          </cell>
          <cell r="K330" t="str">
            <v>Mạng máy tính</v>
          </cell>
        </row>
        <row r="331">
          <cell r="E331" t="str">
            <v>1Tin học 5A2</v>
          </cell>
          <cell r="F331">
            <v>1</v>
          </cell>
          <cell r="G331" t="str">
            <v>Tin học 5A2</v>
          </cell>
          <cell r="J331" t="str">
            <v xml:space="preserve"> Những gì em đó biết</v>
          </cell>
          <cell r="K331" t="str">
            <v>Mạng máy tính</v>
          </cell>
        </row>
        <row r="332">
          <cell r="E332" t="str">
            <v>2Tin học 5A2</v>
          </cell>
          <cell r="F332">
            <v>1</v>
          </cell>
          <cell r="G332" t="str">
            <v>Tin học 5A2</v>
          </cell>
          <cell r="J332" t="str">
            <v xml:space="preserve"> Những gì em đó biết (dạy bù)</v>
          </cell>
          <cell r="K332" t="str">
            <v>Mạng máy tính</v>
          </cell>
        </row>
        <row r="333">
          <cell r="E333" t="str">
            <v>3Tin học 5A2</v>
          </cell>
          <cell r="F333">
            <v>2</v>
          </cell>
          <cell r="G333" t="str">
            <v>Tin học 5A2</v>
          </cell>
          <cell r="J333" t="str">
            <v xml:space="preserve"> Thông tin được lưu trong máy tính như thế nào?</v>
          </cell>
          <cell r="K333" t="str">
            <v>Mạng máy tính</v>
          </cell>
        </row>
        <row r="334">
          <cell r="E334" t="str">
            <v>4Tin học 5A2</v>
          </cell>
          <cell r="F334">
            <v>3</v>
          </cell>
          <cell r="G334" t="str">
            <v>Tin học 5A2</v>
          </cell>
          <cell r="J334" t="str">
            <v xml:space="preserve"> Tổ chức thông tin trong máy tính</v>
          </cell>
          <cell r="K334" t="str">
            <v>Mạng máy tính</v>
          </cell>
        </row>
        <row r="335">
          <cell r="E335" t="str">
            <v>5Tin học 5A2</v>
          </cell>
          <cell r="F335">
            <v>4</v>
          </cell>
          <cell r="G335" t="str">
            <v>Tin học 5A2</v>
          </cell>
          <cell r="J335" t="str">
            <v>Kiểm tra</v>
          </cell>
          <cell r="K335" t="str">
            <v>Mạng máy tính</v>
          </cell>
        </row>
        <row r="336">
          <cell r="E336" t="str">
            <v>6Tin học 5A2</v>
          </cell>
          <cell r="F336">
            <v>5</v>
          </cell>
          <cell r="G336" t="str">
            <v>Tin học 5A2</v>
          </cell>
          <cell r="J336" t="str">
            <v xml:space="preserve"> Những gì em đó biết</v>
          </cell>
          <cell r="K336" t="str">
            <v>Mạng máy tính</v>
          </cell>
        </row>
        <row r="337">
          <cell r="E337" t="str">
            <v>7Tin học 5A2</v>
          </cell>
          <cell r="F337">
            <v>6</v>
          </cell>
          <cell r="G337" t="str">
            <v>Tin học 5A2</v>
          </cell>
          <cell r="J337" t="str">
            <v xml:space="preserve"> Sử dụng bình phun màu</v>
          </cell>
          <cell r="K337" t="str">
            <v>Mạng máy tính</v>
          </cell>
        </row>
        <row r="338">
          <cell r="E338" t="str">
            <v>8Tin học 5A2</v>
          </cell>
          <cell r="F338">
            <v>7</v>
          </cell>
          <cell r="G338" t="str">
            <v>Tin học 5A2</v>
          </cell>
          <cell r="J338" t="str">
            <v xml:space="preserve"> Viết chữ lên hình vẽ</v>
          </cell>
          <cell r="K338" t="str">
            <v>Mạng máy tính</v>
          </cell>
        </row>
        <row r="339">
          <cell r="E339" t="str">
            <v>9Tin học 5A2</v>
          </cell>
          <cell r="F339">
            <v>8</v>
          </cell>
          <cell r="G339" t="str">
            <v>Tin học 5A2</v>
          </cell>
          <cell r="J339" t="str">
            <v xml:space="preserve"> Trau chuốt hình vẽ</v>
          </cell>
          <cell r="K339" t="str">
            <v>Mạng máy tính</v>
          </cell>
        </row>
        <row r="340">
          <cell r="E340" t="str">
            <v>10Tin học 5A2</v>
          </cell>
          <cell r="F340">
            <v>9</v>
          </cell>
          <cell r="G340" t="str">
            <v>Tin học 5A2</v>
          </cell>
          <cell r="J340" t="str">
            <v xml:space="preserve"> Thực hành tổng hợp</v>
          </cell>
          <cell r="K340" t="str">
            <v>Mạng máy tính</v>
          </cell>
        </row>
        <row r="341">
          <cell r="E341" t="str">
            <v>11Tin học 5A2</v>
          </cell>
          <cell r="F341">
            <v>10</v>
          </cell>
          <cell r="G341" t="str">
            <v>Tin học 5A2</v>
          </cell>
          <cell r="J341" t="str">
            <v>Kiểm tra</v>
          </cell>
          <cell r="K341" t="str">
            <v>Mạng máy tính</v>
          </cell>
        </row>
        <row r="342">
          <cell r="E342" t="str">
            <v>12Tin học 5A2</v>
          </cell>
          <cell r="F342">
            <v>11</v>
          </cell>
          <cell r="G342" t="str">
            <v>Tin học 5A2</v>
          </cell>
          <cell r="J342" t="str">
            <v>Học Toán với PM Cùng học Toán 5</v>
          </cell>
          <cell r="K342" t="str">
            <v>Mạng máy tính</v>
          </cell>
        </row>
        <row r="343">
          <cell r="E343" t="str">
            <v>13Tin học 5A2</v>
          </cell>
          <cell r="F343">
            <v>12</v>
          </cell>
          <cell r="G343" t="str">
            <v>Tin học 5A2</v>
          </cell>
          <cell r="J343" t="str">
            <v>Sand Castle Builder</v>
          </cell>
          <cell r="K343" t="str">
            <v>Mạng máy tính</v>
          </cell>
        </row>
        <row r="344">
          <cell r="E344" t="str">
            <v>14Tin học 5A2</v>
          </cell>
          <cell r="F344">
            <v>13</v>
          </cell>
          <cell r="G344" t="str">
            <v>Tin học 5A2</v>
          </cell>
          <cell r="J344" t="str">
            <v xml:space="preserve"> Những gì em đó biết</v>
          </cell>
          <cell r="K344" t="str">
            <v>Mạng máy tính</v>
          </cell>
        </row>
        <row r="345">
          <cell r="E345" t="str">
            <v>15Tin học 5A2</v>
          </cell>
          <cell r="F345">
            <v>14</v>
          </cell>
          <cell r="G345" t="str">
            <v>Tin học 5A2</v>
          </cell>
          <cell r="J345" t="str">
            <v xml:space="preserve"> Luyện gõ các kí tự đặc biệt</v>
          </cell>
          <cell r="K345" t="str">
            <v>Mạng máy tính</v>
          </cell>
        </row>
        <row r="346">
          <cell r="E346" t="str">
            <v>16Tin học 5A2</v>
          </cell>
          <cell r="F346">
            <v>15</v>
          </cell>
          <cell r="G346" t="str">
            <v>Tin học 5A2</v>
          </cell>
          <cell r="J346" t="str">
            <v xml:space="preserve"> Luyện gõ từ và câu</v>
          </cell>
          <cell r="K346" t="str">
            <v>Mạng máy tính</v>
          </cell>
        </row>
        <row r="347">
          <cell r="E347" t="str">
            <v>17Tin học 5A2</v>
          </cell>
          <cell r="F347">
            <v>16</v>
          </cell>
          <cell r="G347" t="str">
            <v>Tin học 5A2</v>
          </cell>
          <cell r="J347" t="str">
            <v xml:space="preserve"> Đánh giá kĩ năng gõ bàn phím</v>
          </cell>
          <cell r="K347" t="str">
            <v>Mạng máy tính</v>
          </cell>
        </row>
        <row r="348">
          <cell r="E348" t="str">
            <v>18Tin học 5A2</v>
          </cell>
          <cell r="F348">
            <v>17</v>
          </cell>
          <cell r="G348" t="str">
            <v>Tin học 5A2</v>
          </cell>
          <cell r="J348" t="str">
            <v>Kiểm tra</v>
          </cell>
          <cell r="K348" t="str">
            <v>Mạng máy tính</v>
          </cell>
        </row>
        <row r="349">
          <cell r="E349" t="str">
            <v>19Tin học 5A2</v>
          </cell>
          <cell r="F349">
            <v>18</v>
          </cell>
          <cell r="G349" t="str">
            <v>Tin học 5A2</v>
          </cell>
          <cell r="J349" t="str">
            <v>Kiểm tra HK I</v>
          </cell>
          <cell r="K349" t="str">
            <v>Mạng máy tính</v>
          </cell>
        </row>
        <row r="350">
          <cell r="E350" t="str">
            <v>20Tin học 5A2</v>
          </cell>
          <cell r="F350">
            <v>19</v>
          </cell>
          <cell r="G350" t="str">
            <v>Tin học 5A2</v>
          </cell>
          <cell r="J350" t="str">
            <v xml:space="preserve"> Những gì em đó biết</v>
          </cell>
          <cell r="K350" t="str">
            <v>Mạng máy tính</v>
          </cell>
        </row>
        <row r="351">
          <cell r="E351" t="str">
            <v>21Tin học 5A2</v>
          </cell>
          <cell r="F351">
            <v>20</v>
          </cell>
          <cell r="G351" t="str">
            <v>Tin học 5A2</v>
          </cell>
          <cell r="J351" t="str">
            <v xml:space="preserve"> Tạo bảng trong văn bản</v>
          </cell>
          <cell r="K351" t="str">
            <v>Mạng máy tính</v>
          </cell>
        </row>
        <row r="352">
          <cell r="E352" t="str">
            <v>22Tin học 5A2</v>
          </cell>
          <cell r="F352">
            <v>21</v>
          </cell>
          <cell r="G352" t="str">
            <v>Tin học 5A2</v>
          </cell>
          <cell r="J352" t="str">
            <v xml:space="preserve"> Chèn tệp hình vẽ bằng văn bản</v>
          </cell>
          <cell r="K352" t="str">
            <v>Mạng máy tính</v>
          </cell>
        </row>
        <row r="353">
          <cell r="E353" t="str">
            <v>23Tin học 5A2</v>
          </cell>
          <cell r="F353">
            <v>22</v>
          </cell>
          <cell r="G353" t="str">
            <v>Tin học 5A2</v>
          </cell>
          <cell r="J353" t="str">
            <v xml:space="preserve"> Thực hành tổng hợp</v>
          </cell>
          <cell r="K353" t="str">
            <v>Mạng máy tính</v>
          </cell>
        </row>
        <row r="354">
          <cell r="E354" t="str">
            <v>24Tin học 5A2</v>
          </cell>
          <cell r="F354">
            <v>23</v>
          </cell>
          <cell r="G354" t="str">
            <v>Tin học 5A2</v>
          </cell>
          <cell r="J354" t="str">
            <v xml:space="preserve"> Thực hành tổng hợp</v>
          </cell>
          <cell r="K354" t="str">
            <v>Mạng máy tính</v>
          </cell>
        </row>
        <row r="355">
          <cell r="E355" t="str">
            <v>25Tin học 5A2</v>
          </cell>
          <cell r="F355">
            <v>24</v>
          </cell>
          <cell r="G355" t="str">
            <v>Tin học 5A2</v>
          </cell>
          <cell r="J355" t="str">
            <v>Kiểm tra</v>
          </cell>
          <cell r="K355" t="str">
            <v>Mạng máy tính</v>
          </cell>
        </row>
        <row r="356">
          <cell r="E356" t="str">
            <v>26Tin học 5A2</v>
          </cell>
          <cell r="F356">
            <v>25</v>
          </cell>
          <cell r="G356" t="str">
            <v>Tin học 5A2</v>
          </cell>
          <cell r="J356" t="str">
            <v xml:space="preserve"> Tiếp tục với cõu lệnh lặp</v>
          </cell>
          <cell r="K356" t="str">
            <v>Mạng máy tính</v>
          </cell>
        </row>
        <row r="357">
          <cell r="E357" t="str">
            <v>27Tin học 5A2</v>
          </cell>
          <cell r="F357">
            <v>26</v>
          </cell>
          <cell r="G357" t="str">
            <v>Tin học 5A2</v>
          </cell>
          <cell r="J357" t="str">
            <v xml:space="preserve"> Thủ tục trong Logo</v>
          </cell>
          <cell r="K357" t="str">
            <v>Mạng máy tính</v>
          </cell>
        </row>
        <row r="358">
          <cell r="E358" t="str">
            <v>28Tin học 5A2</v>
          </cell>
          <cell r="F358">
            <v>27</v>
          </cell>
          <cell r="G358" t="str">
            <v>Tin học 5A2</v>
          </cell>
          <cell r="J358" t="str">
            <v xml:space="preserve"> Thủ tục trong Logo (tiếp)</v>
          </cell>
          <cell r="K358" t="str">
            <v>Mạng máy tính</v>
          </cell>
        </row>
        <row r="359">
          <cell r="E359" t="str">
            <v>29Tin học 5A2</v>
          </cell>
          <cell r="F359">
            <v>28</v>
          </cell>
          <cell r="G359" t="str">
            <v>Tin học 5A2</v>
          </cell>
          <cell r="J359" t="str">
            <v xml:space="preserve"> Thủ tục trong Logo (tiếp)</v>
          </cell>
          <cell r="K359" t="str">
            <v>Mạng máy tính</v>
          </cell>
        </row>
        <row r="360">
          <cell r="E360" t="str">
            <v>30Tin học 5A2</v>
          </cell>
          <cell r="F360">
            <v>29</v>
          </cell>
          <cell r="G360" t="str">
            <v>Tin học 5A2</v>
          </cell>
          <cell r="J360" t="str">
            <v xml:space="preserve"> Thế giới hình học trong Logo</v>
          </cell>
          <cell r="K360" t="str">
            <v>Mạng máy tính</v>
          </cell>
        </row>
        <row r="361">
          <cell r="E361" t="str">
            <v>31Tin học 5A2</v>
          </cell>
          <cell r="F361">
            <v>30</v>
          </cell>
          <cell r="G361" t="str">
            <v>Tin học 5A2</v>
          </cell>
          <cell r="J361" t="str">
            <v xml:space="preserve"> Thế giới hình học trong Logo</v>
          </cell>
          <cell r="K361" t="str">
            <v>Mạng máy tính</v>
          </cell>
        </row>
        <row r="362">
          <cell r="E362" t="str">
            <v>32Tin học 5A2</v>
          </cell>
          <cell r="F362">
            <v>31</v>
          </cell>
          <cell r="G362" t="str">
            <v>Tin học 5A2</v>
          </cell>
          <cell r="J362" t="str">
            <v>Bài 6: Thực hành tổng hợp</v>
          </cell>
          <cell r="K362" t="str">
            <v>Mạng máy tính</v>
          </cell>
        </row>
        <row r="363">
          <cell r="E363" t="str">
            <v>33Tin học 5A2</v>
          </cell>
          <cell r="F363">
            <v>32</v>
          </cell>
          <cell r="G363" t="str">
            <v>Tin học 5A2</v>
          </cell>
          <cell r="J363" t="str">
            <v>Bài 6: Thực hành tổng hợp</v>
          </cell>
          <cell r="K363" t="str">
            <v>Mạng máy tính</v>
          </cell>
        </row>
        <row r="364">
          <cell r="E364" t="str">
            <v>34Tin học 5A2</v>
          </cell>
          <cell r="F364">
            <v>33</v>
          </cell>
          <cell r="G364" t="str">
            <v>Tin học 5A2</v>
          </cell>
          <cell r="J364" t="str">
            <v>Kiểm tra</v>
          </cell>
          <cell r="K364" t="str">
            <v>Mạng máy tính</v>
          </cell>
        </row>
        <row r="365">
          <cell r="E365" t="str">
            <v>35Tin học 5A2</v>
          </cell>
          <cell r="F365">
            <v>34</v>
          </cell>
          <cell r="G365" t="str">
            <v>Tin học 5A2</v>
          </cell>
          <cell r="J365" t="str">
            <v>Kiểm tra HK II</v>
          </cell>
          <cell r="K365" t="str">
            <v>Mạng máy tính</v>
          </cell>
        </row>
        <row r="366">
          <cell r="E366" t="str">
            <v>36Tin học 5A2</v>
          </cell>
          <cell r="F366">
            <v>35</v>
          </cell>
          <cell r="G366" t="str">
            <v>Tin học 5A2</v>
          </cell>
          <cell r="J366" t="str">
            <v>The monkey Eyes</v>
          </cell>
          <cell r="K366" t="str">
            <v>Mạng máy tính</v>
          </cell>
        </row>
        <row r="367">
          <cell r="E367" t="str">
            <v>1Tin học 5A3</v>
          </cell>
          <cell r="F367">
            <v>1</v>
          </cell>
          <cell r="G367" t="str">
            <v>Tin học 5A3</v>
          </cell>
          <cell r="J367" t="str">
            <v xml:space="preserve"> Những gì em đó biết</v>
          </cell>
          <cell r="K367" t="str">
            <v>Mạng máy tính</v>
          </cell>
        </row>
        <row r="368">
          <cell r="E368" t="str">
            <v>2Tin học 5A3</v>
          </cell>
          <cell r="F368">
            <v>2</v>
          </cell>
          <cell r="G368" t="str">
            <v>Tin học 5A3</v>
          </cell>
          <cell r="J368" t="str">
            <v xml:space="preserve"> Thông tin được lưu trong máy tính như thế nào?</v>
          </cell>
          <cell r="K368" t="str">
            <v>Mạng máy tính</v>
          </cell>
        </row>
        <row r="369">
          <cell r="E369" t="str">
            <v>3Tin học 5A3</v>
          </cell>
          <cell r="F369">
            <v>3</v>
          </cell>
          <cell r="G369" t="str">
            <v>Tin học 5A3</v>
          </cell>
          <cell r="J369" t="str">
            <v xml:space="preserve"> Tổ chức thông tin trong máy tính</v>
          </cell>
          <cell r="K369" t="str">
            <v>Mạng máy tính</v>
          </cell>
        </row>
        <row r="370">
          <cell r="E370" t="str">
            <v>4Tin học 5A3</v>
          </cell>
          <cell r="F370">
            <v>4</v>
          </cell>
          <cell r="G370" t="str">
            <v>Tin học 5A3</v>
          </cell>
          <cell r="J370" t="str">
            <v>Kiểm tra</v>
          </cell>
          <cell r="K370" t="str">
            <v>Mạng máy tính</v>
          </cell>
        </row>
        <row r="371">
          <cell r="E371" t="str">
            <v>5Tin học 5A3</v>
          </cell>
          <cell r="F371">
            <v>5</v>
          </cell>
          <cell r="G371" t="str">
            <v>Tin học 5A3</v>
          </cell>
          <cell r="J371" t="str">
            <v xml:space="preserve"> Những gì em đó biết</v>
          </cell>
          <cell r="K371" t="str">
            <v>Mạng máy tính</v>
          </cell>
        </row>
        <row r="372">
          <cell r="E372" t="str">
            <v>6Tin học 5A3</v>
          </cell>
          <cell r="F372">
            <v>6</v>
          </cell>
          <cell r="G372" t="str">
            <v>Tin học 5A3</v>
          </cell>
          <cell r="J372" t="str">
            <v xml:space="preserve"> Sử dụng bình phun màu</v>
          </cell>
          <cell r="K372" t="str">
            <v>Mạng máy tính</v>
          </cell>
        </row>
        <row r="373">
          <cell r="E373" t="str">
            <v>7Tin học 5A3</v>
          </cell>
          <cell r="F373">
            <v>7</v>
          </cell>
          <cell r="G373" t="str">
            <v>Tin học 5A3</v>
          </cell>
          <cell r="J373" t="str">
            <v xml:space="preserve"> Viết chữ lên hình vẽ</v>
          </cell>
          <cell r="K373" t="str">
            <v>Mạng máy tính</v>
          </cell>
        </row>
        <row r="374">
          <cell r="E374" t="str">
            <v>8Tin học 5A3</v>
          </cell>
          <cell r="F374">
            <v>8</v>
          </cell>
          <cell r="G374" t="str">
            <v>Tin học 5A3</v>
          </cell>
          <cell r="J374" t="str">
            <v xml:space="preserve"> Trau chuốt hình vẽ</v>
          </cell>
          <cell r="K374" t="str">
            <v>Mạng máy tính</v>
          </cell>
        </row>
        <row r="375">
          <cell r="E375" t="str">
            <v>9Tin học 5A3</v>
          </cell>
          <cell r="F375">
            <v>9</v>
          </cell>
          <cell r="G375" t="str">
            <v>Tin học 5A3</v>
          </cell>
          <cell r="J375" t="str">
            <v xml:space="preserve"> Thực hành tổng hợp</v>
          </cell>
          <cell r="K375" t="str">
            <v>Mạng máy tính</v>
          </cell>
        </row>
        <row r="376">
          <cell r="E376" t="str">
            <v>10Tin học 5A3</v>
          </cell>
          <cell r="F376">
            <v>10</v>
          </cell>
          <cell r="G376" t="str">
            <v>Tin học 5A3</v>
          </cell>
          <cell r="J376" t="str">
            <v>Kiểm tra</v>
          </cell>
          <cell r="K376" t="str">
            <v>Mạng máy tính</v>
          </cell>
        </row>
        <row r="377">
          <cell r="E377" t="str">
            <v>11Tin học 5A3</v>
          </cell>
          <cell r="F377">
            <v>11</v>
          </cell>
          <cell r="G377" t="str">
            <v>Tin học 5A3</v>
          </cell>
          <cell r="J377" t="str">
            <v>Học Toán với PM Cùng học Toán 5</v>
          </cell>
          <cell r="K377" t="str">
            <v>Mạng máy tính</v>
          </cell>
        </row>
        <row r="378">
          <cell r="E378" t="str">
            <v>12Tin học 5A3</v>
          </cell>
          <cell r="F378">
            <v>12</v>
          </cell>
          <cell r="G378" t="str">
            <v>Tin học 5A3</v>
          </cell>
          <cell r="J378" t="str">
            <v>Sand Castle Builder</v>
          </cell>
          <cell r="K378" t="str">
            <v>Mạng máy tính</v>
          </cell>
        </row>
        <row r="379">
          <cell r="E379" t="str">
            <v>13Tin học 5A3</v>
          </cell>
          <cell r="F379">
            <v>13</v>
          </cell>
          <cell r="G379" t="str">
            <v>Tin học 5A3</v>
          </cell>
          <cell r="J379" t="str">
            <v xml:space="preserve"> Những gì em đó biết</v>
          </cell>
          <cell r="K379" t="str">
            <v>Mạng máy tính</v>
          </cell>
        </row>
        <row r="380">
          <cell r="E380" t="str">
            <v>14Tin học 5A3</v>
          </cell>
          <cell r="F380">
            <v>14</v>
          </cell>
          <cell r="G380" t="str">
            <v>Tin học 5A3</v>
          </cell>
          <cell r="J380" t="str">
            <v xml:space="preserve"> Luyện gõ các kí tự đặc biệt</v>
          </cell>
          <cell r="K380" t="str">
            <v>Mạng máy tính</v>
          </cell>
        </row>
        <row r="381">
          <cell r="E381" t="str">
            <v>15Tin học 5A3</v>
          </cell>
          <cell r="F381">
            <v>15</v>
          </cell>
          <cell r="G381" t="str">
            <v>Tin học 5A3</v>
          </cell>
          <cell r="J381" t="str">
            <v xml:space="preserve"> Luyện gõ từ và câu</v>
          </cell>
          <cell r="K381" t="str">
            <v>Mạng máy tính</v>
          </cell>
        </row>
        <row r="382">
          <cell r="E382" t="str">
            <v>16Tin học 5A3</v>
          </cell>
          <cell r="F382">
            <v>16</v>
          </cell>
          <cell r="G382" t="str">
            <v>Tin học 5A3</v>
          </cell>
          <cell r="J382" t="str">
            <v xml:space="preserve"> Đánh giá kĩ năng gõ bàn phím</v>
          </cell>
          <cell r="K382" t="str">
            <v>Mạng máy tính</v>
          </cell>
        </row>
        <row r="383">
          <cell r="E383" t="str">
            <v>17Tin học 5A3</v>
          </cell>
          <cell r="F383">
            <v>17</v>
          </cell>
          <cell r="G383" t="str">
            <v>Tin học 5A3</v>
          </cell>
          <cell r="J383" t="str">
            <v>Kiểm tra</v>
          </cell>
          <cell r="K383" t="str">
            <v>Mạng máy tính</v>
          </cell>
        </row>
        <row r="384">
          <cell r="E384" t="str">
            <v>18Tin học 5A3</v>
          </cell>
          <cell r="F384">
            <v>18</v>
          </cell>
          <cell r="G384" t="str">
            <v>Tin học 5A3</v>
          </cell>
          <cell r="J384" t="str">
            <v>Kiểm tra HK I</v>
          </cell>
          <cell r="K384" t="str">
            <v>Mạng máy tính</v>
          </cell>
        </row>
        <row r="385">
          <cell r="E385" t="str">
            <v>19Tin học 5A3</v>
          </cell>
          <cell r="F385">
            <v>19</v>
          </cell>
          <cell r="G385" t="str">
            <v>Tin học 5A3</v>
          </cell>
          <cell r="J385" t="str">
            <v xml:space="preserve"> Những gì em đó biết</v>
          </cell>
          <cell r="K385" t="str">
            <v>Mạng máy tính</v>
          </cell>
        </row>
        <row r="386">
          <cell r="E386" t="str">
            <v>20Tin học 5A3</v>
          </cell>
          <cell r="F386">
            <v>20</v>
          </cell>
          <cell r="G386" t="str">
            <v>Tin học 5A3</v>
          </cell>
          <cell r="J386" t="str">
            <v xml:space="preserve"> Tạo bảng trong văn bản</v>
          </cell>
          <cell r="K386" t="str">
            <v>Mạng máy tính</v>
          </cell>
        </row>
        <row r="387">
          <cell r="E387" t="str">
            <v>21Tin học 5A3</v>
          </cell>
          <cell r="F387">
            <v>21</v>
          </cell>
          <cell r="G387" t="str">
            <v>Tin học 5A3</v>
          </cell>
          <cell r="J387" t="str">
            <v xml:space="preserve"> Chèn tệp hình vẽ bằng văn bản</v>
          </cell>
          <cell r="K387" t="str">
            <v>Mạng máy tính</v>
          </cell>
        </row>
        <row r="388">
          <cell r="E388" t="str">
            <v>22Tin học 5A3</v>
          </cell>
          <cell r="F388">
            <v>22</v>
          </cell>
          <cell r="G388" t="str">
            <v>Tin học 5A3</v>
          </cell>
          <cell r="J388" t="str">
            <v xml:space="preserve"> Thực hành tổng hợp</v>
          </cell>
          <cell r="K388" t="str">
            <v>Mạng máy tính</v>
          </cell>
        </row>
        <row r="389">
          <cell r="E389" t="str">
            <v>23Tin học 5A3</v>
          </cell>
          <cell r="F389">
            <v>23</v>
          </cell>
          <cell r="G389" t="str">
            <v>Tin học 5A3</v>
          </cell>
          <cell r="J389" t="str">
            <v xml:space="preserve"> Thực hành tổng hợp</v>
          </cell>
          <cell r="K389" t="str">
            <v>Mạng máy tính</v>
          </cell>
        </row>
        <row r="390">
          <cell r="E390" t="str">
            <v>24Tin học 5A3</v>
          </cell>
          <cell r="F390">
            <v>24</v>
          </cell>
          <cell r="G390" t="str">
            <v>Tin học 5A3</v>
          </cell>
          <cell r="J390" t="str">
            <v>Kiểm tra</v>
          </cell>
          <cell r="K390" t="str">
            <v>Mạng máy tính</v>
          </cell>
        </row>
        <row r="391">
          <cell r="E391" t="str">
            <v>25Tin học 5A3</v>
          </cell>
          <cell r="F391">
            <v>25</v>
          </cell>
          <cell r="G391" t="str">
            <v>Tin học 5A3</v>
          </cell>
          <cell r="J391" t="str">
            <v xml:space="preserve"> Tiếp tục với cõu lệnh lặp</v>
          </cell>
          <cell r="K391" t="str">
            <v>Mạng máy tính</v>
          </cell>
        </row>
        <row r="392">
          <cell r="E392" t="str">
            <v>26Tin học 5A3</v>
          </cell>
          <cell r="F392">
            <v>26</v>
          </cell>
          <cell r="G392" t="str">
            <v>Tin học 5A3</v>
          </cell>
          <cell r="J392" t="str">
            <v xml:space="preserve"> Thủ tục trong Logo</v>
          </cell>
          <cell r="K392" t="str">
            <v>Mạng máy tính</v>
          </cell>
        </row>
        <row r="393">
          <cell r="E393" t="str">
            <v>27Tin học 5A3</v>
          </cell>
          <cell r="F393">
            <v>27</v>
          </cell>
          <cell r="G393" t="str">
            <v>Tin học 5A3</v>
          </cell>
          <cell r="J393" t="str">
            <v xml:space="preserve"> Thủ tục trong Logo (tiếp)</v>
          </cell>
          <cell r="K393" t="str">
            <v>Mạng máy tính</v>
          </cell>
        </row>
        <row r="394">
          <cell r="E394" t="str">
            <v>28Tin học 5A3</v>
          </cell>
          <cell r="F394">
            <v>28</v>
          </cell>
          <cell r="G394" t="str">
            <v>Tin học 5A3</v>
          </cell>
          <cell r="J394" t="str">
            <v xml:space="preserve"> Thủ tục trong Logo (tiếp)</v>
          </cell>
          <cell r="K394" t="str">
            <v>Mạng máy tính</v>
          </cell>
        </row>
        <row r="395">
          <cell r="E395" t="str">
            <v>29Tin học 5A3</v>
          </cell>
          <cell r="F395">
            <v>29</v>
          </cell>
          <cell r="G395" t="str">
            <v>Tin học 5A3</v>
          </cell>
          <cell r="J395" t="str">
            <v xml:space="preserve"> Thế giới hình học trong Logo</v>
          </cell>
          <cell r="K395" t="str">
            <v>Mạng máy tính</v>
          </cell>
        </row>
        <row r="396">
          <cell r="E396" t="str">
            <v>30Tin học 5A3</v>
          </cell>
          <cell r="F396">
            <v>30</v>
          </cell>
          <cell r="G396" t="str">
            <v>Tin học 5A3</v>
          </cell>
          <cell r="J396" t="str">
            <v xml:space="preserve"> Thế giới hình học trong Logo</v>
          </cell>
          <cell r="K396" t="str">
            <v>Mạng máy tính</v>
          </cell>
        </row>
        <row r="397">
          <cell r="E397" t="str">
            <v>31Tin học 5A3</v>
          </cell>
          <cell r="F397">
            <v>31</v>
          </cell>
          <cell r="G397" t="str">
            <v>Tin học 5A3</v>
          </cell>
          <cell r="J397" t="str">
            <v>Bài 6: Thực hành tổng hợp</v>
          </cell>
          <cell r="K397" t="str">
            <v>Mạng máy tính</v>
          </cell>
        </row>
        <row r="398">
          <cell r="E398" t="str">
            <v>32Tin học 5A3</v>
          </cell>
          <cell r="F398">
            <v>32</v>
          </cell>
          <cell r="G398" t="str">
            <v>Tin học 5A3</v>
          </cell>
          <cell r="J398" t="str">
            <v>Bài 6: Thực hành tổng hợp</v>
          </cell>
          <cell r="K398" t="str">
            <v>Mạng máy tính</v>
          </cell>
        </row>
        <row r="399">
          <cell r="E399" t="str">
            <v>33Tin học 5A3</v>
          </cell>
          <cell r="F399">
            <v>33</v>
          </cell>
          <cell r="G399" t="str">
            <v>Tin học 5A3</v>
          </cell>
          <cell r="J399" t="str">
            <v>Kiểm tra</v>
          </cell>
          <cell r="K399" t="str">
            <v>Mạng máy tính</v>
          </cell>
        </row>
        <row r="400">
          <cell r="E400" t="str">
            <v>34Tin học 5A3</v>
          </cell>
          <cell r="F400">
            <v>34</v>
          </cell>
          <cell r="G400" t="str">
            <v>Tin học 5A3</v>
          </cell>
          <cell r="J400" t="str">
            <v>Kiểm tra HK II</v>
          </cell>
          <cell r="K400" t="str">
            <v>Mạng máy tính</v>
          </cell>
        </row>
        <row r="401">
          <cell r="E401" t="str">
            <v>35Tin học 5A3</v>
          </cell>
          <cell r="F401">
            <v>35</v>
          </cell>
          <cell r="G401" t="str">
            <v>Tin học 5A3</v>
          </cell>
          <cell r="J401" t="str">
            <v>The monkey Eyes</v>
          </cell>
          <cell r="K401" t="str">
            <v>Mạng máy tính</v>
          </cell>
        </row>
        <row r="402">
          <cell r="E402" t="str">
            <v>1Tin học 5A4</v>
          </cell>
          <cell r="F402">
            <v>1</v>
          </cell>
          <cell r="G402" t="str">
            <v>Tin học 5A4</v>
          </cell>
          <cell r="J402" t="str">
            <v xml:space="preserve"> Những gì em đó biết</v>
          </cell>
          <cell r="K402" t="str">
            <v>Mạng máy tính</v>
          </cell>
        </row>
        <row r="403">
          <cell r="E403" t="str">
            <v>2Tin học 5A4</v>
          </cell>
          <cell r="F403">
            <v>2</v>
          </cell>
          <cell r="G403" t="str">
            <v>Tin học 5A4</v>
          </cell>
          <cell r="J403" t="str">
            <v xml:space="preserve"> Thông tin được lưu trong máy tính như thế nào?</v>
          </cell>
          <cell r="K403" t="str">
            <v>Mạng máy tính</v>
          </cell>
        </row>
        <row r="404">
          <cell r="E404" t="str">
            <v>3Tin học 5A4</v>
          </cell>
          <cell r="F404">
            <v>3</v>
          </cell>
          <cell r="G404" t="str">
            <v>Tin học 5A4</v>
          </cell>
          <cell r="J404" t="str">
            <v xml:space="preserve"> Tổ chức thông tin trong máy tính</v>
          </cell>
          <cell r="K404" t="str">
            <v>Mạng máy tính</v>
          </cell>
        </row>
        <row r="405">
          <cell r="E405" t="str">
            <v>4Tin học 5A4</v>
          </cell>
          <cell r="F405">
            <v>4</v>
          </cell>
          <cell r="G405" t="str">
            <v>Tin học 5A4</v>
          </cell>
          <cell r="J405" t="str">
            <v>Kiểm tra</v>
          </cell>
          <cell r="K405" t="str">
            <v>Mạng máy tính</v>
          </cell>
        </row>
        <row r="406">
          <cell r="E406" t="str">
            <v>5Tin học 5A4</v>
          </cell>
          <cell r="F406">
            <v>5</v>
          </cell>
          <cell r="G406" t="str">
            <v>Tin học 5A4</v>
          </cell>
          <cell r="J406" t="str">
            <v xml:space="preserve"> Những gì em đó biết</v>
          </cell>
          <cell r="K406" t="str">
            <v>Mạng máy tính</v>
          </cell>
        </row>
        <row r="407">
          <cell r="E407" t="str">
            <v>6Tin học 5A4</v>
          </cell>
          <cell r="F407">
            <v>6</v>
          </cell>
          <cell r="G407" t="str">
            <v>Tin học 5A4</v>
          </cell>
          <cell r="J407" t="str">
            <v xml:space="preserve"> Sử dụng bình phun màu</v>
          </cell>
          <cell r="K407" t="str">
            <v>Mạng máy tính</v>
          </cell>
        </row>
        <row r="408">
          <cell r="E408" t="str">
            <v>7Tin học 5A4</v>
          </cell>
          <cell r="F408">
            <v>7</v>
          </cell>
          <cell r="G408" t="str">
            <v>Tin học 5A4</v>
          </cell>
          <cell r="J408" t="str">
            <v xml:space="preserve"> Viết chữ lên hình vẽ</v>
          </cell>
          <cell r="K408" t="str">
            <v>Mạng máy tính</v>
          </cell>
        </row>
        <row r="409">
          <cell r="E409" t="str">
            <v>8Tin học 5A4</v>
          </cell>
          <cell r="F409">
            <v>8</v>
          </cell>
          <cell r="G409" t="str">
            <v>Tin học 5A4</v>
          </cell>
          <cell r="J409" t="str">
            <v xml:space="preserve"> Trau chuốt hình vẽ</v>
          </cell>
          <cell r="K409" t="str">
            <v>Mạng máy tính</v>
          </cell>
        </row>
        <row r="410">
          <cell r="E410" t="str">
            <v>9Tin học 5A4</v>
          </cell>
          <cell r="F410">
            <v>9</v>
          </cell>
          <cell r="G410" t="str">
            <v>Tin học 5A4</v>
          </cell>
          <cell r="J410" t="str">
            <v xml:space="preserve"> Thực hành tổng hợp</v>
          </cell>
          <cell r="K410" t="str">
            <v>Mạng máy tính</v>
          </cell>
        </row>
        <row r="411">
          <cell r="E411" t="str">
            <v>10Tin học 5A4</v>
          </cell>
          <cell r="F411">
            <v>10</v>
          </cell>
          <cell r="G411" t="str">
            <v>Tin học 5A4</v>
          </cell>
          <cell r="J411" t="str">
            <v>Kiểm tra</v>
          </cell>
          <cell r="K411" t="str">
            <v>Mạng máy tính</v>
          </cell>
        </row>
        <row r="412">
          <cell r="E412" t="str">
            <v>11Tin học 5A4</v>
          </cell>
          <cell r="F412">
            <v>11</v>
          </cell>
          <cell r="G412" t="str">
            <v>Tin học 5A4</v>
          </cell>
          <cell r="J412" t="str">
            <v>Học Toán với PM Cùng học Toán 5</v>
          </cell>
          <cell r="K412" t="str">
            <v>Mạng máy tính</v>
          </cell>
        </row>
        <row r="413">
          <cell r="E413" t="str">
            <v>12Tin học 5A4</v>
          </cell>
          <cell r="F413">
            <v>12</v>
          </cell>
          <cell r="G413" t="str">
            <v>Tin học 5A4</v>
          </cell>
          <cell r="J413" t="str">
            <v>Sand Castle Builder</v>
          </cell>
          <cell r="K413" t="str">
            <v>Mạng máy tính</v>
          </cell>
        </row>
        <row r="414">
          <cell r="E414" t="str">
            <v>13Tin học 5A4</v>
          </cell>
          <cell r="F414">
            <v>13</v>
          </cell>
          <cell r="G414" t="str">
            <v>Tin học 5A4</v>
          </cell>
          <cell r="J414" t="str">
            <v xml:space="preserve"> Những gì em đó biết</v>
          </cell>
          <cell r="K414" t="str">
            <v>Mạng máy tính</v>
          </cell>
        </row>
        <row r="415">
          <cell r="E415" t="str">
            <v>14Tin học 5A4</v>
          </cell>
          <cell r="F415">
            <v>14</v>
          </cell>
          <cell r="G415" t="str">
            <v>Tin học 5A4</v>
          </cell>
          <cell r="J415" t="str">
            <v xml:space="preserve"> Luyện gõ các kí tự đặc biệt</v>
          </cell>
          <cell r="K415" t="str">
            <v>Mạng máy tính</v>
          </cell>
        </row>
        <row r="416">
          <cell r="E416" t="str">
            <v>15Tin học 5A4</v>
          </cell>
          <cell r="F416">
            <v>15</v>
          </cell>
          <cell r="G416" t="str">
            <v>Tin học 5A4</v>
          </cell>
          <cell r="J416" t="str">
            <v xml:space="preserve"> Luyện gõ từ và câu</v>
          </cell>
          <cell r="K416" t="str">
            <v>Mạng máy tính</v>
          </cell>
        </row>
        <row r="417">
          <cell r="E417" t="str">
            <v>16Tin học 5A4</v>
          </cell>
          <cell r="F417">
            <v>16</v>
          </cell>
          <cell r="G417" t="str">
            <v>Tin học 5A4</v>
          </cell>
          <cell r="J417" t="str">
            <v xml:space="preserve"> Đánh giá kĩ năng gõ bàn phím</v>
          </cell>
          <cell r="K417" t="str">
            <v>Mạng máy tính</v>
          </cell>
        </row>
        <row r="418">
          <cell r="E418" t="str">
            <v>17Tin học 5A4</v>
          </cell>
          <cell r="F418">
            <v>17</v>
          </cell>
          <cell r="G418" t="str">
            <v>Tin học 5A4</v>
          </cell>
          <cell r="J418" t="str">
            <v>Kiểm tra</v>
          </cell>
          <cell r="K418" t="str">
            <v>Mạng máy tính</v>
          </cell>
        </row>
        <row r="419">
          <cell r="E419" t="str">
            <v>18Tin học 5A4</v>
          </cell>
          <cell r="F419">
            <v>18</v>
          </cell>
          <cell r="G419" t="str">
            <v>Tin học 5A4</v>
          </cell>
          <cell r="J419" t="str">
            <v>Kiểm tra HK I</v>
          </cell>
          <cell r="K419" t="str">
            <v>Mạng máy tính</v>
          </cell>
        </row>
        <row r="420">
          <cell r="E420" t="str">
            <v>19Tin học 5A4</v>
          </cell>
          <cell r="F420">
            <v>19</v>
          </cell>
          <cell r="G420" t="str">
            <v>Tin học 5A4</v>
          </cell>
          <cell r="J420" t="str">
            <v xml:space="preserve"> Những gì em đó biết</v>
          </cell>
          <cell r="K420" t="str">
            <v>Mạng máy tính</v>
          </cell>
        </row>
        <row r="421">
          <cell r="E421" t="str">
            <v>20Tin học 5A4</v>
          </cell>
          <cell r="F421">
            <v>20</v>
          </cell>
          <cell r="G421" t="str">
            <v>Tin học 5A4</v>
          </cell>
          <cell r="J421" t="str">
            <v xml:space="preserve"> Tạo bảng trong văn bản</v>
          </cell>
          <cell r="K421" t="str">
            <v>Mạng máy tính</v>
          </cell>
        </row>
        <row r="422">
          <cell r="E422" t="str">
            <v>21Tin học 5A4</v>
          </cell>
          <cell r="F422">
            <v>21</v>
          </cell>
          <cell r="G422" t="str">
            <v>Tin học 5A4</v>
          </cell>
          <cell r="J422" t="str">
            <v xml:space="preserve"> Chèn tệp hình vẽ bằng văn bản</v>
          </cell>
          <cell r="K422" t="str">
            <v>Mạng máy tính</v>
          </cell>
        </row>
        <row r="423">
          <cell r="E423" t="str">
            <v>22Tin học 5A4</v>
          </cell>
          <cell r="F423">
            <v>22</v>
          </cell>
          <cell r="G423" t="str">
            <v>Tin học 5A4</v>
          </cell>
          <cell r="J423" t="str">
            <v xml:space="preserve"> Thực hành tổng hợp</v>
          </cell>
          <cell r="K423" t="str">
            <v>Mạng máy tính</v>
          </cell>
        </row>
        <row r="424">
          <cell r="E424" t="str">
            <v>23Tin học 5A4</v>
          </cell>
          <cell r="F424">
            <v>23</v>
          </cell>
          <cell r="G424" t="str">
            <v>Tin học 5A4</v>
          </cell>
          <cell r="J424" t="str">
            <v xml:space="preserve"> Thực hành tổng hợp</v>
          </cell>
          <cell r="K424" t="str">
            <v>Mạng máy tính</v>
          </cell>
        </row>
        <row r="425">
          <cell r="E425" t="str">
            <v>24Tin học 5A4</v>
          </cell>
          <cell r="F425">
            <v>24</v>
          </cell>
          <cell r="G425" t="str">
            <v>Tin học 5A4</v>
          </cell>
          <cell r="J425" t="str">
            <v>Kiểm tra</v>
          </cell>
          <cell r="K425" t="str">
            <v>Mạng máy tính</v>
          </cell>
        </row>
        <row r="426">
          <cell r="E426" t="str">
            <v>25Tin học 5A4</v>
          </cell>
          <cell r="F426">
            <v>25</v>
          </cell>
          <cell r="G426" t="str">
            <v>Tin học 5A4</v>
          </cell>
          <cell r="J426" t="str">
            <v xml:space="preserve"> Tiếp tục với cõu lệnh lặp</v>
          </cell>
          <cell r="K426" t="str">
            <v>Mạng máy tính</v>
          </cell>
        </row>
        <row r="427">
          <cell r="E427" t="str">
            <v>26Tin học 5A4</v>
          </cell>
          <cell r="F427">
            <v>26</v>
          </cell>
          <cell r="G427" t="str">
            <v>Tin học 5A4</v>
          </cell>
          <cell r="J427" t="str">
            <v xml:space="preserve"> Thủ tục trong Logo</v>
          </cell>
          <cell r="K427" t="str">
            <v>Mạng máy tính</v>
          </cell>
        </row>
        <row r="428">
          <cell r="E428" t="str">
            <v>27Tin học 5A4</v>
          </cell>
          <cell r="F428">
            <v>27</v>
          </cell>
          <cell r="G428" t="str">
            <v>Tin học 5A4</v>
          </cell>
          <cell r="J428" t="str">
            <v xml:space="preserve"> Thủ tục trong Logo (tiếp)</v>
          </cell>
          <cell r="K428" t="str">
            <v>Mạng máy tính</v>
          </cell>
        </row>
        <row r="429">
          <cell r="E429" t="str">
            <v>28Tin học 5A4</v>
          </cell>
          <cell r="F429">
            <v>28</v>
          </cell>
          <cell r="G429" t="str">
            <v>Tin học 5A4</v>
          </cell>
          <cell r="J429" t="str">
            <v xml:space="preserve"> Thủ tục trong Logo (tiếp)</v>
          </cell>
          <cell r="K429" t="str">
            <v>Mạng máy tính</v>
          </cell>
        </row>
        <row r="430">
          <cell r="E430" t="str">
            <v>29Tin học 5A4</v>
          </cell>
          <cell r="F430">
            <v>29</v>
          </cell>
          <cell r="G430" t="str">
            <v>Tin học 5A4</v>
          </cell>
          <cell r="J430" t="str">
            <v xml:space="preserve"> Thế giới hình học trong Logo</v>
          </cell>
          <cell r="K430" t="str">
            <v>Mạng máy tính</v>
          </cell>
        </row>
        <row r="431">
          <cell r="E431" t="str">
            <v>30Tin học 5A4</v>
          </cell>
          <cell r="F431">
            <v>30</v>
          </cell>
          <cell r="G431" t="str">
            <v>Tin học 5A4</v>
          </cell>
          <cell r="J431" t="str">
            <v xml:space="preserve"> Thế giới hình học trong Logo</v>
          </cell>
          <cell r="K431" t="str">
            <v>Mạng máy tính</v>
          </cell>
        </row>
        <row r="432">
          <cell r="E432" t="str">
            <v>31Tin học 5A4</v>
          </cell>
          <cell r="F432">
            <v>31</v>
          </cell>
          <cell r="G432" t="str">
            <v>Tin học 5A4</v>
          </cell>
          <cell r="J432" t="str">
            <v>Bài 6: Thực hành tổng hợp</v>
          </cell>
          <cell r="K432" t="str">
            <v>Mạng máy tính</v>
          </cell>
        </row>
        <row r="433">
          <cell r="E433" t="str">
            <v>32Tin học 5A4</v>
          </cell>
          <cell r="F433">
            <v>32</v>
          </cell>
          <cell r="G433" t="str">
            <v>Tin học 5A4</v>
          </cell>
          <cell r="J433" t="str">
            <v>Bài 6: Thực hành tổng hợp</v>
          </cell>
          <cell r="K433" t="str">
            <v>Mạng máy tính</v>
          </cell>
        </row>
        <row r="434">
          <cell r="E434" t="str">
            <v>33Tin học 5A4</v>
          </cell>
          <cell r="F434">
            <v>33</v>
          </cell>
          <cell r="G434" t="str">
            <v>Tin học 5A4</v>
          </cell>
          <cell r="J434" t="str">
            <v>Kiểm tra</v>
          </cell>
          <cell r="K434" t="str">
            <v>Mạng máy tính</v>
          </cell>
        </row>
        <row r="435">
          <cell r="E435" t="str">
            <v>34Tin học 5A4</v>
          </cell>
          <cell r="F435">
            <v>34</v>
          </cell>
          <cell r="G435" t="str">
            <v>Tin học 5A4</v>
          </cell>
          <cell r="J435" t="str">
            <v>Kiểm tra HK II</v>
          </cell>
          <cell r="K435" t="str">
            <v>Mạng máy tính</v>
          </cell>
        </row>
        <row r="436">
          <cell r="E436" t="str">
            <v>35Tin học 5A4</v>
          </cell>
          <cell r="F436">
            <v>35</v>
          </cell>
          <cell r="G436" t="str">
            <v>Tin học 5A4</v>
          </cell>
          <cell r="J436" t="str">
            <v>The monkey Eyes</v>
          </cell>
          <cell r="K436" t="str">
            <v>Mạng máy tính</v>
          </cell>
        </row>
        <row r="437">
          <cell r="E437" t="str">
            <v>1Tin học 5A5</v>
          </cell>
          <cell r="F437">
            <v>1</v>
          </cell>
          <cell r="G437" t="str">
            <v>Tin học 5A5</v>
          </cell>
          <cell r="J437" t="str">
            <v xml:space="preserve"> Những gì em đó biết</v>
          </cell>
          <cell r="K437" t="str">
            <v>Mạng máy tính</v>
          </cell>
        </row>
        <row r="438">
          <cell r="E438" t="str">
            <v>2Tin học 5A5</v>
          </cell>
          <cell r="F438">
            <v>2</v>
          </cell>
          <cell r="G438" t="str">
            <v>Tin học 5A5</v>
          </cell>
          <cell r="J438" t="str">
            <v xml:space="preserve"> Thông tin được lưu trong máy tính như thế nào?</v>
          </cell>
          <cell r="K438" t="str">
            <v>Mạng máy tính</v>
          </cell>
        </row>
        <row r="439">
          <cell r="E439" t="str">
            <v>3Tin học 5A5</v>
          </cell>
          <cell r="F439">
            <v>3</v>
          </cell>
          <cell r="G439" t="str">
            <v>Tin học 5A5</v>
          </cell>
          <cell r="J439" t="str">
            <v xml:space="preserve"> Tổ chức thông tin trong máy tính</v>
          </cell>
          <cell r="K439" t="str">
            <v>Mạng máy tính</v>
          </cell>
        </row>
        <row r="440">
          <cell r="E440" t="str">
            <v>4Tin học 5A5</v>
          </cell>
          <cell r="F440">
            <v>4</v>
          </cell>
          <cell r="G440" t="str">
            <v>Tin học 5A5</v>
          </cell>
          <cell r="J440" t="str">
            <v>Kiểm tra</v>
          </cell>
          <cell r="K440" t="str">
            <v>Mạng máy tính</v>
          </cell>
        </row>
        <row r="441">
          <cell r="E441" t="str">
            <v>5Tin học 5A5</v>
          </cell>
          <cell r="F441">
            <v>5</v>
          </cell>
          <cell r="G441" t="str">
            <v>Tin học 5A5</v>
          </cell>
          <cell r="J441" t="str">
            <v xml:space="preserve"> Những gì em đó biết</v>
          </cell>
          <cell r="K441" t="str">
            <v>Mạng máy tính</v>
          </cell>
        </row>
        <row r="442">
          <cell r="E442" t="str">
            <v>6Tin học 5A5</v>
          </cell>
          <cell r="F442">
            <v>6</v>
          </cell>
          <cell r="G442" t="str">
            <v>Tin học 5A5</v>
          </cell>
          <cell r="J442" t="str">
            <v xml:space="preserve"> Sử dụng bình phun màu</v>
          </cell>
          <cell r="K442" t="str">
            <v>Mạng máy tính</v>
          </cell>
        </row>
        <row r="443">
          <cell r="E443" t="str">
            <v>7Tin học 5A5</v>
          </cell>
          <cell r="F443">
            <v>7</v>
          </cell>
          <cell r="G443" t="str">
            <v>Tin học 5A5</v>
          </cell>
          <cell r="J443" t="str">
            <v xml:space="preserve"> Viết chữ lên hình vẽ</v>
          </cell>
          <cell r="K443" t="str">
            <v>Mạng máy tính</v>
          </cell>
        </row>
        <row r="444">
          <cell r="E444" t="str">
            <v>8Tin học 5A5</v>
          </cell>
          <cell r="F444">
            <v>8</v>
          </cell>
          <cell r="G444" t="str">
            <v>Tin học 5A5</v>
          </cell>
          <cell r="J444" t="str">
            <v xml:space="preserve"> Trau chuốt hình vẽ</v>
          </cell>
          <cell r="K444" t="str">
            <v>Mạng máy tính</v>
          </cell>
        </row>
        <row r="445">
          <cell r="E445" t="str">
            <v>9Tin học 5A5</v>
          </cell>
          <cell r="F445">
            <v>9</v>
          </cell>
          <cell r="G445" t="str">
            <v>Tin học 5A5</v>
          </cell>
          <cell r="J445" t="str">
            <v xml:space="preserve"> Thực hành tổng hợp</v>
          </cell>
          <cell r="K445" t="str">
            <v>Mạng máy tính</v>
          </cell>
        </row>
        <row r="446">
          <cell r="E446" t="str">
            <v>10Tin học 5A5</v>
          </cell>
          <cell r="F446">
            <v>10</v>
          </cell>
          <cell r="G446" t="str">
            <v>Tin học 5A5</v>
          </cell>
          <cell r="J446" t="str">
            <v>Kiểm tra</v>
          </cell>
          <cell r="K446" t="str">
            <v>Mạng máy tính</v>
          </cell>
        </row>
        <row r="447">
          <cell r="E447" t="str">
            <v>11Tin học 5A5</v>
          </cell>
          <cell r="F447">
            <v>11</v>
          </cell>
          <cell r="G447" t="str">
            <v>Tin học 5A5</v>
          </cell>
          <cell r="J447" t="str">
            <v>Học Toán với PM Cùng học Toán 5</v>
          </cell>
          <cell r="K447" t="str">
            <v>Mạng máy tính</v>
          </cell>
        </row>
        <row r="448">
          <cell r="E448" t="str">
            <v>12Tin học 5A5</v>
          </cell>
          <cell r="F448">
            <v>12</v>
          </cell>
          <cell r="G448" t="str">
            <v>Tin học 5A5</v>
          </cell>
          <cell r="J448" t="str">
            <v>Sand Castle Builder</v>
          </cell>
          <cell r="K448" t="str">
            <v>Mạng máy tính</v>
          </cell>
        </row>
        <row r="449">
          <cell r="E449" t="str">
            <v>13Tin học 5A5</v>
          </cell>
          <cell r="F449">
            <v>13</v>
          </cell>
          <cell r="G449" t="str">
            <v>Tin học 5A5</v>
          </cell>
          <cell r="J449" t="str">
            <v xml:space="preserve"> Những gì em đó biết</v>
          </cell>
          <cell r="K449" t="str">
            <v>Mạng máy tính</v>
          </cell>
        </row>
        <row r="450">
          <cell r="E450" t="str">
            <v>14Tin học 5A5</v>
          </cell>
          <cell r="F450">
            <v>14</v>
          </cell>
          <cell r="G450" t="str">
            <v>Tin học 5A5</v>
          </cell>
          <cell r="J450" t="str">
            <v xml:space="preserve"> Luyện gõ các kí tự đặc biệt</v>
          </cell>
          <cell r="K450" t="str">
            <v>Mạng máy tính</v>
          </cell>
        </row>
        <row r="451">
          <cell r="E451" t="str">
            <v>15Tin học 5A5</v>
          </cell>
          <cell r="F451">
            <v>15</v>
          </cell>
          <cell r="G451" t="str">
            <v>Tin học 5A5</v>
          </cell>
          <cell r="J451" t="str">
            <v xml:space="preserve"> Luyện gõ từ và câu</v>
          </cell>
          <cell r="K451" t="str">
            <v>Mạng máy tính</v>
          </cell>
        </row>
        <row r="452">
          <cell r="E452" t="str">
            <v>16Tin học 5A5</v>
          </cell>
          <cell r="F452">
            <v>16</v>
          </cell>
          <cell r="G452" t="str">
            <v>Tin học 5A5</v>
          </cell>
          <cell r="J452" t="str">
            <v xml:space="preserve"> Đánh giá kĩ năng gõ bàn phím</v>
          </cell>
          <cell r="K452" t="str">
            <v>Mạng máy tính</v>
          </cell>
        </row>
        <row r="453">
          <cell r="E453" t="str">
            <v>17Tin học 5A5</v>
          </cell>
          <cell r="F453">
            <v>17</v>
          </cell>
          <cell r="G453" t="str">
            <v>Tin học 5A5</v>
          </cell>
          <cell r="J453" t="str">
            <v>Kiểm tra</v>
          </cell>
          <cell r="K453" t="str">
            <v>Mạng máy tính</v>
          </cell>
        </row>
        <row r="454">
          <cell r="E454" t="str">
            <v>18Tin học 5A5</v>
          </cell>
          <cell r="F454">
            <v>18</v>
          </cell>
          <cell r="G454" t="str">
            <v>Tin học 5A5</v>
          </cell>
          <cell r="J454" t="str">
            <v>Kiểm tra HK I</v>
          </cell>
          <cell r="K454" t="str">
            <v>Mạng máy tính</v>
          </cell>
        </row>
        <row r="455">
          <cell r="E455" t="str">
            <v>19Tin học 5A5</v>
          </cell>
          <cell r="F455">
            <v>19</v>
          </cell>
          <cell r="G455" t="str">
            <v>Tin học 5A5</v>
          </cell>
          <cell r="J455" t="str">
            <v xml:space="preserve"> Những gì em đó biết</v>
          </cell>
          <cell r="K455" t="str">
            <v>Mạng máy tính</v>
          </cell>
        </row>
        <row r="456">
          <cell r="E456" t="str">
            <v>20Tin học 5A5</v>
          </cell>
          <cell r="F456">
            <v>20</v>
          </cell>
          <cell r="G456" t="str">
            <v>Tin học 5A5</v>
          </cell>
          <cell r="J456" t="str">
            <v xml:space="preserve"> Tạo bảng trong văn bản</v>
          </cell>
          <cell r="K456" t="str">
            <v>Mạng máy tính</v>
          </cell>
        </row>
        <row r="457">
          <cell r="E457" t="str">
            <v>21Tin học 5A5</v>
          </cell>
          <cell r="F457">
            <v>21</v>
          </cell>
          <cell r="G457" t="str">
            <v>Tin học 5A5</v>
          </cell>
          <cell r="J457" t="str">
            <v xml:space="preserve"> Chèn tệp hình vẽ bằng văn bản</v>
          </cell>
          <cell r="K457" t="str">
            <v>Mạng máy tính</v>
          </cell>
        </row>
        <row r="458">
          <cell r="E458" t="str">
            <v>22Tin học 5A5</v>
          </cell>
          <cell r="F458">
            <v>22</v>
          </cell>
          <cell r="G458" t="str">
            <v>Tin học 5A5</v>
          </cell>
          <cell r="J458" t="str">
            <v xml:space="preserve"> Thực hành tổng hợp</v>
          </cell>
          <cell r="K458" t="str">
            <v>Mạng máy tính</v>
          </cell>
        </row>
        <row r="459">
          <cell r="E459" t="str">
            <v>23Tin học 5A5</v>
          </cell>
          <cell r="F459">
            <v>23</v>
          </cell>
          <cell r="G459" t="str">
            <v>Tin học 5A5</v>
          </cell>
          <cell r="J459" t="str">
            <v xml:space="preserve"> Thực hành tổng hợp</v>
          </cell>
          <cell r="K459" t="str">
            <v>Mạng máy tính</v>
          </cell>
        </row>
        <row r="460">
          <cell r="E460" t="str">
            <v>24Tin học 5A5</v>
          </cell>
          <cell r="F460">
            <v>24</v>
          </cell>
          <cell r="G460" t="str">
            <v>Tin học 5A5</v>
          </cell>
          <cell r="J460" t="str">
            <v>Kiểm tra</v>
          </cell>
          <cell r="K460" t="str">
            <v>Mạng máy tính</v>
          </cell>
        </row>
        <row r="461">
          <cell r="E461" t="str">
            <v>25Tin học 5A5</v>
          </cell>
          <cell r="F461">
            <v>25</v>
          </cell>
          <cell r="G461" t="str">
            <v>Tin học 5A5</v>
          </cell>
          <cell r="J461" t="str">
            <v xml:space="preserve"> Tiếp tục với cõu lệnh lặp</v>
          </cell>
          <cell r="K461" t="str">
            <v>Mạng máy tính</v>
          </cell>
        </row>
        <row r="462">
          <cell r="E462" t="str">
            <v>26Tin học 5A5</v>
          </cell>
          <cell r="F462">
            <v>26</v>
          </cell>
          <cell r="G462" t="str">
            <v>Tin học 5A5</v>
          </cell>
          <cell r="J462" t="str">
            <v xml:space="preserve"> Thủ tục trong Logo</v>
          </cell>
          <cell r="K462" t="str">
            <v>Mạng máy tính</v>
          </cell>
        </row>
        <row r="463">
          <cell r="E463" t="str">
            <v>27Tin học 5A5</v>
          </cell>
          <cell r="F463">
            <v>27</v>
          </cell>
          <cell r="G463" t="str">
            <v>Tin học 5A5</v>
          </cell>
          <cell r="J463" t="str">
            <v xml:space="preserve"> Thủ tục trong Logo (tiếp)</v>
          </cell>
          <cell r="K463" t="str">
            <v>Mạng máy tính</v>
          </cell>
        </row>
        <row r="464">
          <cell r="E464" t="str">
            <v>28Tin học 5A5</v>
          </cell>
          <cell r="F464">
            <v>28</v>
          </cell>
          <cell r="G464" t="str">
            <v>Tin học 5A5</v>
          </cell>
          <cell r="J464" t="str">
            <v xml:space="preserve"> Thủ tục trong Logo (tiếp)</v>
          </cell>
          <cell r="K464" t="str">
            <v>Mạng máy tính</v>
          </cell>
        </row>
        <row r="465">
          <cell r="E465" t="str">
            <v>29Tin học 5A5</v>
          </cell>
          <cell r="F465">
            <v>29</v>
          </cell>
          <cell r="G465" t="str">
            <v>Tin học 5A5</v>
          </cell>
          <cell r="J465" t="str">
            <v xml:space="preserve"> Thế giới hình học trong Logo</v>
          </cell>
          <cell r="K465" t="str">
            <v>Mạng máy tính</v>
          </cell>
        </row>
        <row r="466">
          <cell r="E466" t="str">
            <v>30Tin học 5A5</v>
          </cell>
          <cell r="F466">
            <v>30</v>
          </cell>
          <cell r="G466" t="str">
            <v>Tin học 5A5</v>
          </cell>
          <cell r="J466" t="str">
            <v xml:space="preserve"> Thế giới hình học trong Logo</v>
          </cell>
          <cell r="K466" t="str">
            <v>Mạng máy tính</v>
          </cell>
        </row>
        <row r="467">
          <cell r="E467" t="str">
            <v>31Tin học 5A5</v>
          </cell>
          <cell r="F467">
            <v>31</v>
          </cell>
          <cell r="G467" t="str">
            <v>Tin học 5A5</v>
          </cell>
          <cell r="J467" t="str">
            <v>Bài 6: Thực hành tổng hợp</v>
          </cell>
          <cell r="K467" t="str">
            <v>Mạng máy tính</v>
          </cell>
        </row>
        <row r="468">
          <cell r="E468" t="str">
            <v>32Tin học 5A5</v>
          </cell>
          <cell r="F468">
            <v>32</v>
          </cell>
          <cell r="G468" t="str">
            <v>Tin học 5A5</v>
          </cell>
          <cell r="J468" t="str">
            <v>Bài 6: Thực hành tổng hợp</v>
          </cell>
          <cell r="K468" t="str">
            <v>Mạng máy tính</v>
          </cell>
        </row>
        <row r="469">
          <cell r="E469" t="str">
            <v>33Tin học 5A5</v>
          </cell>
          <cell r="F469">
            <v>33</v>
          </cell>
          <cell r="G469" t="str">
            <v>Tin học 5A5</v>
          </cell>
          <cell r="J469" t="str">
            <v>Kiểm tra</v>
          </cell>
          <cell r="K469" t="str">
            <v>Mạng máy tính</v>
          </cell>
        </row>
        <row r="470">
          <cell r="E470" t="str">
            <v>34Tin học 5A5</v>
          </cell>
          <cell r="F470">
            <v>34</v>
          </cell>
          <cell r="G470" t="str">
            <v>Tin học 5A5</v>
          </cell>
          <cell r="J470" t="str">
            <v>Kiểm tra HK II</v>
          </cell>
          <cell r="K470" t="str">
            <v>Mạng máy tính</v>
          </cell>
        </row>
        <row r="471">
          <cell r="E471" t="str">
            <v>35Tin học 5A5</v>
          </cell>
          <cell r="F471">
            <v>35</v>
          </cell>
          <cell r="G471" t="str">
            <v>Tin học 5A5</v>
          </cell>
          <cell r="J471" t="str">
            <v>The monkey Eyes</v>
          </cell>
          <cell r="K471" t="str">
            <v>Mạng máy tính</v>
          </cell>
        </row>
        <row r="472">
          <cell r="E472" t="str">
            <v>1Tin học 1A1</v>
          </cell>
          <cell r="F472">
            <v>1</v>
          </cell>
          <cell r="G472" t="str">
            <v>Tin học 1A1</v>
          </cell>
          <cell r="J472" t="str">
            <v>Làm quen với máy tính</v>
          </cell>
          <cell r="K472" t="str">
            <v>Mạng máy tính</v>
          </cell>
        </row>
        <row r="473">
          <cell r="E473" t="str">
            <v>2Tin học 1A1</v>
          </cell>
          <cell r="F473">
            <v>2</v>
          </cell>
          <cell r="G473" t="str">
            <v>Tin học 1A1</v>
          </cell>
          <cell r="J473" t="str">
            <v>Làm quen với bàn phím, máy tính</v>
          </cell>
          <cell r="K473" t="str">
            <v>Mạng máy tính</v>
          </cell>
        </row>
        <row r="474">
          <cell r="E474" t="str">
            <v>3Tin học 1A1</v>
          </cell>
          <cell r="F474">
            <v>3</v>
          </cell>
          <cell r="G474" t="str">
            <v>Tin học 1A1</v>
          </cell>
          <cell r="J474" t="str">
            <v>Trò chơi Mickey</v>
          </cell>
          <cell r="K474" t="str">
            <v>Mạng máy tính</v>
          </cell>
        </row>
        <row r="475">
          <cell r="E475" t="str">
            <v>4Tin học 1A1</v>
          </cell>
          <cell r="F475">
            <v>4</v>
          </cell>
          <cell r="G475" t="str">
            <v>Tin học 1A1</v>
          </cell>
          <cell r="J475" t="str">
            <v>Trò chơi Mickey (tiếp)</v>
          </cell>
          <cell r="K475" t="str">
            <v>Mạng máy tính</v>
          </cell>
        </row>
        <row r="476">
          <cell r="E476" t="str">
            <v>5Tin học 1A1</v>
          </cell>
          <cell r="F476">
            <v>5</v>
          </cell>
          <cell r="G476" t="str">
            <v>Tin học 1A1</v>
          </cell>
          <cell r="J476" t="str">
            <v xml:space="preserve">Làm quen với máy tính </v>
          </cell>
          <cell r="K476" t="str">
            <v>Mạng máy tính</v>
          </cell>
        </row>
        <row r="477">
          <cell r="E477" t="str">
            <v>6Tin học 1A1</v>
          </cell>
          <cell r="F477">
            <v>6</v>
          </cell>
          <cell r="G477" t="str">
            <v>Tin học 1A1</v>
          </cell>
          <cell r="J477" t="str">
            <v>Phần mềm Vui học cùng chữ cái</v>
          </cell>
          <cell r="K477" t="str">
            <v>Mạng máy tính</v>
          </cell>
        </row>
        <row r="478">
          <cell r="E478" t="str">
            <v>7Tin học 1A1</v>
          </cell>
          <cell r="F478">
            <v>7</v>
          </cell>
          <cell r="G478" t="str">
            <v>Tin học 1A1</v>
          </cell>
          <cell r="J478" t="str">
            <v>Phần mềm Vui học cùng chữ cái (tiếp)</v>
          </cell>
          <cell r="K478" t="str">
            <v>Mạng máy tính</v>
          </cell>
        </row>
        <row r="479">
          <cell r="E479" t="str">
            <v>8Tin học 1A1</v>
          </cell>
          <cell r="F479">
            <v>8</v>
          </cell>
          <cell r="G479" t="str">
            <v>Tin học 1A1</v>
          </cell>
          <cell r="J479" t="str">
            <v xml:space="preserve">Bút chì thông minh </v>
          </cell>
          <cell r="K479" t="str">
            <v>Mạng máy tính</v>
          </cell>
        </row>
        <row r="480">
          <cell r="E480" t="str">
            <v>9Tin học 1A1</v>
          </cell>
          <cell r="F480">
            <v>9</v>
          </cell>
          <cell r="G480" t="str">
            <v>Tin học 1A1</v>
          </cell>
          <cell r="J480" t="str">
            <v xml:space="preserve">Bút chì thông minh </v>
          </cell>
          <cell r="K480" t="str">
            <v>Mạng máy tính</v>
          </cell>
        </row>
        <row r="481">
          <cell r="E481" t="str">
            <v>10Tin học 1A1</v>
          </cell>
          <cell r="F481">
            <v>10</v>
          </cell>
          <cell r="G481" t="str">
            <v>Tin học 1A1</v>
          </cell>
          <cell r="J481" t="str">
            <v>Bút chì thông minh</v>
          </cell>
          <cell r="K481" t="str">
            <v>Mạng máy tính</v>
          </cell>
        </row>
        <row r="482">
          <cell r="E482" t="str">
            <v>11Tin học 1A1</v>
          </cell>
          <cell r="F482">
            <v>11</v>
          </cell>
          <cell r="G482" t="str">
            <v>Tin học 1A1</v>
          </cell>
          <cell r="J482" t="str">
            <v xml:space="preserve">Bút chì thông minh </v>
          </cell>
          <cell r="K482" t="str">
            <v>Mạng máy tính</v>
          </cell>
        </row>
        <row r="483">
          <cell r="E483" t="str">
            <v>12Tin học 1A1</v>
          </cell>
          <cell r="F483">
            <v>12</v>
          </cell>
          <cell r="G483" t="str">
            <v>Tin học 1A1</v>
          </cell>
          <cell r="J483" t="str">
            <v>Kiểm tra</v>
          </cell>
          <cell r="K483" t="str">
            <v>Mạng máy tính</v>
          </cell>
        </row>
        <row r="484">
          <cell r="E484" t="str">
            <v>13Tin học 1A1</v>
          </cell>
          <cell r="F484">
            <v>13</v>
          </cell>
          <cell r="G484" t="str">
            <v>Tin học 1A1</v>
          </cell>
          <cell r="J484" t="str">
            <v>Phần mềm Kids Smart</v>
          </cell>
          <cell r="K484" t="str">
            <v>Mạng máy tính</v>
          </cell>
        </row>
        <row r="485">
          <cell r="E485" t="str">
            <v>14Tin học 1A1</v>
          </cell>
          <cell r="F485">
            <v>14</v>
          </cell>
          <cell r="G485" t="str">
            <v>Tin học 1A1</v>
          </cell>
          <cell r="J485" t="str">
            <v>Phần mềm Kids Smart (tiếp)</v>
          </cell>
          <cell r="K485" t="str">
            <v>Mạng máy tính</v>
          </cell>
        </row>
        <row r="486">
          <cell r="E486" t="str">
            <v>15Tin học 1A1</v>
          </cell>
          <cell r="F486">
            <v>15</v>
          </cell>
          <cell r="G486" t="str">
            <v>Tin học 1A1</v>
          </cell>
          <cell r="J486" t="str">
            <v>Tô màu theo mẫu</v>
          </cell>
          <cell r="K486" t="str">
            <v>Mạng máy tính</v>
          </cell>
        </row>
        <row r="487">
          <cell r="E487" t="str">
            <v>16Tin học 1A1</v>
          </cell>
          <cell r="F487">
            <v>16</v>
          </cell>
          <cell r="G487" t="str">
            <v>Tin học 1A1</v>
          </cell>
          <cell r="J487" t="str">
            <v>Tô màu theo mẫu</v>
          </cell>
          <cell r="K487" t="str">
            <v>Mạng máy tính</v>
          </cell>
        </row>
        <row r="488">
          <cell r="E488" t="str">
            <v>17Tin học 1A1</v>
          </cell>
          <cell r="F488">
            <v>17</v>
          </cell>
          <cell r="G488" t="str">
            <v>Tin học 1A1</v>
          </cell>
          <cell r="J488" t="str">
            <v>Tô màu tự do</v>
          </cell>
          <cell r="K488" t="str">
            <v>Mạng máy tính</v>
          </cell>
        </row>
        <row r="489">
          <cell r="E489" t="str">
            <v>18Tin học 1A1</v>
          </cell>
          <cell r="F489">
            <v>18</v>
          </cell>
          <cell r="G489" t="str">
            <v>Tin học 1A1</v>
          </cell>
          <cell r="J489" t="str">
            <v>Ôn tập tổng hợp – Kiểm tra</v>
          </cell>
          <cell r="K489" t="str">
            <v>Mạng máy tính</v>
          </cell>
        </row>
        <row r="490">
          <cell r="E490" t="str">
            <v>19Tin học 1A1</v>
          </cell>
          <cell r="F490">
            <v>19</v>
          </cell>
          <cell r="G490" t="str">
            <v>Tin học 1A1</v>
          </cell>
          <cell r="J490" t="str">
            <v>Phần mềm ATGT</v>
          </cell>
          <cell r="K490" t="str">
            <v>Mạng máy tính</v>
          </cell>
        </row>
        <row r="491">
          <cell r="E491" t="str">
            <v>20Tin học 1A1</v>
          </cell>
          <cell r="F491">
            <v>20</v>
          </cell>
          <cell r="G491" t="str">
            <v>Tin học 1A1</v>
          </cell>
          <cell r="J491" t="str">
            <v>Phần mềm ATGT (tiếp)</v>
          </cell>
          <cell r="K491" t="str">
            <v>Mạng máy tính</v>
          </cell>
        </row>
        <row r="492">
          <cell r="E492" t="str">
            <v>21Tin học 1A1</v>
          </cell>
          <cell r="F492">
            <v>21</v>
          </cell>
          <cell r="G492" t="str">
            <v>Tin học 1A1</v>
          </cell>
          <cell r="J492" t="str">
            <v>Học âm – vần với Việt Games</v>
          </cell>
          <cell r="K492" t="str">
            <v>Mạng máy tính</v>
          </cell>
        </row>
        <row r="493">
          <cell r="E493" t="str">
            <v>22Tin học 1A1</v>
          </cell>
          <cell r="F493">
            <v>22</v>
          </cell>
          <cell r="G493" t="str">
            <v>Tin học 1A1</v>
          </cell>
          <cell r="J493" t="str">
            <v>Học âm – vần với Việt Games (tiếp)</v>
          </cell>
          <cell r="K493" t="str">
            <v>Mạng máy tính</v>
          </cell>
        </row>
        <row r="494">
          <cell r="E494" t="str">
            <v>23Tin học 1A1</v>
          </cell>
          <cell r="F494">
            <v>23</v>
          </cell>
          <cell r="G494" t="str">
            <v>Tin học 1A1</v>
          </cell>
          <cell r="J494" t="str">
            <v>Làm quen với thiên nhiên với Việt Games</v>
          </cell>
          <cell r="K494" t="str">
            <v>Mạng máy tính</v>
          </cell>
        </row>
        <row r="495">
          <cell r="E495" t="str">
            <v>24Tin học 1A1</v>
          </cell>
          <cell r="F495">
            <v>24</v>
          </cell>
          <cell r="G495" t="str">
            <v>Tin học 1A1</v>
          </cell>
          <cell r="J495" t="str">
            <v>Làm quen với thiên nhiên với Việt Games</v>
          </cell>
          <cell r="K495" t="str">
            <v>Mạng máy tính</v>
          </cell>
        </row>
        <row r="496">
          <cell r="E496" t="str">
            <v>25Tin học 1A1</v>
          </cell>
          <cell r="F496">
            <v>25</v>
          </cell>
          <cell r="G496" t="str">
            <v>Tin học 1A1</v>
          </cell>
          <cell r="J496" t="str">
            <v>Học toán với Cùng học Toán 1</v>
          </cell>
          <cell r="K496" t="str">
            <v>Mạng máy tính</v>
          </cell>
        </row>
        <row r="497">
          <cell r="E497" t="str">
            <v>26Tin học 1A1</v>
          </cell>
          <cell r="F497">
            <v>26</v>
          </cell>
          <cell r="G497" t="str">
            <v>Tin học 1A1</v>
          </cell>
          <cell r="J497" t="str">
            <v>Học toán với Cùng học Toán 1 (tiếp)</v>
          </cell>
          <cell r="K497" t="str">
            <v>Mạng máy tính</v>
          </cell>
        </row>
        <row r="498">
          <cell r="E498" t="str">
            <v>27Tin học 1A1</v>
          </cell>
          <cell r="F498">
            <v>27</v>
          </cell>
          <cell r="G498" t="str">
            <v>Tin học 1A1</v>
          </cell>
          <cell r="J498" t="str">
            <v xml:space="preserve">Học toán với Violympic </v>
          </cell>
          <cell r="K498" t="str">
            <v>Mạng máy tính</v>
          </cell>
        </row>
        <row r="499">
          <cell r="E499" t="str">
            <v>28Tin học 1A1</v>
          </cell>
          <cell r="F499">
            <v>28</v>
          </cell>
          <cell r="G499" t="str">
            <v>Tin học 1A1</v>
          </cell>
          <cell r="J499" t="str">
            <v>Học toán với Violympic</v>
          </cell>
          <cell r="K499" t="str">
            <v>Mạng máy tính</v>
          </cell>
        </row>
        <row r="500">
          <cell r="E500" t="str">
            <v>29Tin học 1A1</v>
          </cell>
          <cell r="F500">
            <v>29</v>
          </cell>
          <cell r="G500" t="str">
            <v>Tin học 1A1</v>
          </cell>
          <cell r="J500" t="str">
            <v>Học toán với Violympic</v>
          </cell>
          <cell r="K500" t="str">
            <v>Mạng máy tính</v>
          </cell>
        </row>
        <row r="501">
          <cell r="E501" t="str">
            <v>30Tin học 1A1</v>
          </cell>
          <cell r="F501">
            <v>30</v>
          </cell>
          <cell r="G501" t="str">
            <v>Tin học 1A1</v>
          </cell>
          <cell r="J501" t="str">
            <v>Học toán với Violympic</v>
          </cell>
          <cell r="K501" t="str">
            <v>Mạng máy tính</v>
          </cell>
        </row>
        <row r="502">
          <cell r="E502" t="str">
            <v>31Tin học 1A1</v>
          </cell>
          <cell r="F502">
            <v>31</v>
          </cell>
          <cell r="G502" t="str">
            <v>Tin học 1A1</v>
          </cell>
          <cell r="J502" t="str">
            <v>Học toán với Violympic</v>
          </cell>
          <cell r="K502" t="str">
            <v>Mạng máy tính</v>
          </cell>
        </row>
        <row r="503">
          <cell r="E503" t="str">
            <v>32Tin học 1A1</v>
          </cell>
          <cell r="F503">
            <v>32</v>
          </cell>
          <cell r="G503" t="str">
            <v>Tin học 1A1</v>
          </cell>
          <cell r="J503" t="str">
            <v>Học toán với Violympic</v>
          </cell>
          <cell r="K503" t="str">
            <v>Mạng máy tính</v>
          </cell>
        </row>
        <row r="504">
          <cell r="E504" t="str">
            <v>33Tin học 1A1</v>
          </cell>
          <cell r="F504">
            <v>33</v>
          </cell>
          <cell r="G504" t="str">
            <v>Tin học 1A1</v>
          </cell>
          <cell r="J504" t="str">
            <v>Học toán với Violympic</v>
          </cell>
          <cell r="K504" t="str">
            <v>Mạng máy tính</v>
          </cell>
        </row>
        <row r="505">
          <cell r="E505" t="str">
            <v>34Tin học 1A1</v>
          </cell>
          <cell r="F505">
            <v>34</v>
          </cell>
          <cell r="G505" t="str">
            <v>Tin học 1A1</v>
          </cell>
          <cell r="J505" t="str">
            <v>Học toán với Cùng học Toán 1 (phần ôn tập học kì 2)</v>
          </cell>
          <cell r="K505" t="str">
            <v>Mạng máy tính</v>
          </cell>
        </row>
        <row r="506">
          <cell r="E506" t="str">
            <v>35Tin học 1A1</v>
          </cell>
          <cell r="F506">
            <v>35</v>
          </cell>
          <cell r="G506" t="str">
            <v>Tin học 1A1</v>
          </cell>
          <cell r="J506" t="str">
            <v>Học toán với Cùng học Toán 1 (phần ôn tập học kì 2)</v>
          </cell>
          <cell r="K506" t="str">
            <v>Mạng máy tính</v>
          </cell>
        </row>
        <row r="507">
          <cell r="E507" t="str">
            <v>1Tin học 1A2</v>
          </cell>
          <cell r="F507">
            <v>1</v>
          </cell>
          <cell r="G507" t="str">
            <v>Tin học 1A2</v>
          </cell>
          <cell r="J507" t="str">
            <v>Làm quen với máy tính</v>
          </cell>
          <cell r="K507" t="str">
            <v>Mạng máy tính</v>
          </cell>
        </row>
        <row r="508">
          <cell r="E508" t="str">
            <v>2Tin học 1A2</v>
          </cell>
          <cell r="F508">
            <v>2</v>
          </cell>
          <cell r="G508" t="str">
            <v>Tin học 1A2</v>
          </cell>
          <cell r="J508" t="str">
            <v>Làm quen với bàn phím, máy tính</v>
          </cell>
          <cell r="K508" t="str">
            <v>Mạng máy tính</v>
          </cell>
        </row>
        <row r="509">
          <cell r="E509" t="str">
            <v>3Tin học 1A2</v>
          </cell>
          <cell r="F509">
            <v>3</v>
          </cell>
          <cell r="G509" t="str">
            <v>Tin học 1A2</v>
          </cell>
          <cell r="J509" t="str">
            <v>Trò chơi Mickey</v>
          </cell>
          <cell r="K509" t="str">
            <v>Mạng máy tính</v>
          </cell>
        </row>
        <row r="510">
          <cell r="E510" t="str">
            <v>4Tin học 1A2</v>
          </cell>
          <cell r="F510">
            <v>4</v>
          </cell>
          <cell r="G510" t="str">
            <v>Tin học 1A2</v>
          </cell>
          <cell r="J510" t="str">
            <v>Trò chơi Mickey (tiếp)</v>
          </cell>
          <cell r="K510" t="str">
            <v>Mạng máy tính</v>
          </cell>
        </row>
        <row r="511">
          <cell r="E511" t="str">
            <v>5Tin học 1A2</v>
          </cell>
          <cell r="F511">
            <v>5</v>
          </cell>
          <cell r="G511" t="str">
            <v>Tin học 1A2</v>
          </cell>
          <cell r="J511" t="str">
            <v xml:space="preserve">Làm quen với máy tính </v>
          </cell>
          <cell r="K511" t="str">
            <v>Mạng máy tính</v>
          </cell>
        </row>
        <row r="512">
          <cell r="E512" t="str">
            <v>6Tin học 1A2</v>
          </cell>
          <cell r="F512">
            <v>6</v>
          </cell>
          <cell r="G512" t="str">
            <v>Tin học 1A2</v>
          </cell>
          <cell r="J512" t="str">
            <v>Phần mềm Vui học cùng chữ cái</v>
          </cell>
          <cell r="K512" t="str">
            <v>Mạng máy tính</v>
          </cell>
        </row>
        <row r="513">
          <cell r="E513" t="str">
            <v>7Tin học 1A2</v>
          </cell>
          <cell r="F513">
            <v>7</v>
          </cell>
          <cell r="G513" t="str">
            <v>Tin học 1A2</v>
          </cell>
          <cell r="J513" t="str">
            <v>Phần mềm Vui học cùng chữ cái (tiếp)</v>
          </cell>
          <cell r="K513" t="str">
            <v>Mạng máy tính</v>
          </cell>
        </row>
        <row r="514">
          <cell r="E514" t="str">
            <v>8Tin học 1A2</v>
          </cell>
          <cell r="F514">
            <v>8</v>
          </cell>
          <cell r="G514" t="str">
            <v>Tin học 1A2</v>
          </cell>
          <cell r="J514" t="str">
            <v xml:space="preserve">Bút chì thông minh </v>
          </cell>
          <cell r="K514" t="str">
            <v>Mạng máy tính</v>
          </cell>
        </row>
        <row r="515">
          <cell r="E515" t="str">
            <v>9Tin học 1A2</v>
          </cell>
          <cell r="F515">
            <v>9</v>
          </cell>
          <cell r="G515" t="str">
            <v>Tin học 1A2</v>
          </cell>
          <cell r="J515" t="str">
            <v xml:space="preserve">Bút chì thông minh </v>
          </cell>
          <cell r="K515" t="str">
            <v>Mạng máy tính</v>
          </cell>
        </row>
        <row r="516">
          <cell r="E516" t="str">
            <v>10Tin học 1A2</v>
          </cell>
          <cell r="F516">
            <v>10</v>
          </cell>
          <cell r="G516" t="str">
            <v>Tin học 1A2</v>
          </cell>
          <cell r="J516" t="str">
            <v>Bút chì thông minh</v>
          </cell>
          <cell r="K516" t="str">
            <v>Mạng máy tính</v>
          </cell>
        </row>
        <row r="517">
          <cell r="E517" t="str">
            <v>11Tin học 1A2</v>
          </cell>
          <cell r="F517">
            <v>11</v>
          </cell>
          <cell r="G517" t="str">
            <v>Tin học 1A2</v>
          </cell>
          <cell r="J517" t="str">
            <v xml:space="preserve">Bút chì thông minh </v>
          </cell>
          <cell r="K517" t="str">
            <v>Mạng máy tính</v>
          </cell>
        </row>
        <row r="518">
          <cell r="E518" t="str">
            <v>12Tin học 1A2</v>
          </cell>
          <cell r="F518">
            <v>12</v>
          </cell>
          <cell r="G518" t="str">
            <v>Tin học 1A2</v>
          </cell>
          <cell r="J518" t="str">
            <v>Kiểm tra</v>
          </cell>
          <cell r="K518" t="str">
            <v>Mạng máy tính</v>
          </cell>
        </row>
        <row r="519">
          <cell r="E519" t="str">
            <v>13Tin học 1A2</v>
          </cell>
          <cell r="F519">
            <v>13</v>
          </cell>
          <cell r="G519" t="str">
            <v>Tin học 1A2</v>
          </cell>
          <cell r="J519" t="str">
            <v>Phần mềm Kids Smart</v>
          </cell>
          <cell r="K519" t="str">
            <v>Mạng máy tính</v>
          </cell>
        </row>
        <row r="520">
          <cell r="E520" t="str">
            <v>14Tin học 1A2</v>
          </cell>
          <cell r="F520">
            <v>14</v>
          </cell>
          <cell r="G520" t="str">
            <v>Tin học 1A2</v>
          </cell>
          <cell r="J520" t="str">
            <v>Phần mềm Kids Smart (tiếp)</v>
          </cell>
          <cell r="K520" t="str">
            <v>Mạng máy tính</v>
          </cell>
        </row>
        <row r="521">
          <cell r="E521" t="str">
            <v>15Tin học 1A2</v>
          </cell>
          <cell r="F521">
            <v>15</v>
          </cell>
          <cell r="G521" t="str">
            <v>Tin học 1A2</v>
          </cell>
          <cell r="J521" t="str">
            <v>Tô màu theo mẫu</v>
          </cell>
          <cell r="K521" t="str">
            <v>Mạng máy tính</v>
          </cell>
        </row>
        <row r="522">
          <cell r="E522" t="str">
            <v>16Tin học 1A2</v>
          </cell>
          <cell r="F522">
            <v>16</v>
          </cell>
          <cell r="G522" t="str">
            <v>Tin học 1A2</v>
          </cell>
          <cell r="J522" t="str">
            <v>Tô màu theo mẫu</v>
          </cell>
          <cell r="K522" t="str">
            <v>Mạng máy tính</v>
          </cell>
        </row>
        <row r="523">
          <cell r="E523" t="str">
            <v>17Tin học 1A2</v>
          </cell>
          <cell r="F523">
            <v>17</v>
          </cell>
          <cell r="G523" t="str">
            <v>Tin học 1A2</v>
          </cell>
          <cell r="J523" t="str">
            <v>Tô màu tự do</v>
          </cell>
          <cell r="K523" t="str">
            <v>Mạng máy tính</v>
          </cell>
        </row>
        <row r="524">
          <cell r="E524" t="str">
            <v>18Tin học 1A2</v>
          </cell>
          <cell r="F524">
            <v>18</v>
          </cell>
          <cell r="G524" t="str">
            <v>Tin học 1A2</v>
          </cell>
          <cell r="J524" t="str">
            <v>Ôn tập tổng hợp – Kiểm tra</v>
          </cell>
          <cell r="K524" t="str">
            <v>Mạng máy tính</v>
          </cell>
        </row>
        <row r="525">
          <cell r="E525" t="str">
            <v>19Tin học 1A2</v>
          </cell>
          <cell r="F525">
            <v>19</v>
          </cell>
          <cell r="G525" t="str">
            <v>Tin học 1A2</v>
          </cell>
          <cell r="J525" t="str">
            <v>Phần mềm ATGT</v>
          </cell>
          <cell r="K525" t="str">
            <v>Mạng máy tính</v>
          </cell>
        </row>
        <row r="526">
          <cell r="E526" t="str">
            <v>20Tin học 1A2</v>
          </cell>
          <cell r="F526">
            <v>20</v>
          </cell>
          <cell r="G526" t="str">
            <v>Tin học 1A2</v>
          </cell>
          <cell r="J526" t="str">
            <v>Phần mềm ATGT (tiếp)</v>
          </cell>
          <cell r="K526" t="str">
            <v>Mạng máy tính</v>
          </cell>
        </row>
        <row r="527">
          <cell r="E527" t="str">
            <v>21Tin học 1A2</v>
          </cell>
          <cell r="F527">
            <v>21</v>
          </cell>
          <cell r="G527" t="str">
            <v>Tin học 1A2</v>
          </cell>
          <cell r="J527" t="str">
            <v>Học âm – vần với Việt Games</v>
          </cell>
          <cell r="K527" t="str">
            <v>Mạng máy tính</v>
          </cell>
        </row>
        <row r="528">
          <cell r="E528" t="str">
            <v>22Tin học 1A2</v>
          </cell>
          <cell r="F528">
            <v>22</v>
          </cell>
          <cell r="G528" t="str">
            <v>Tin học 1A2</v>
          </cell>
          <cell r="J528" t="str">
            <v>Học âm – vần với Việt Games (tiếp)</v>
          </cell>
          <cell r="K528" t="str">
            <v>Mạng máy tính</v>
          </cell>
        </row>
        <row r="529">
          <cell r="E529" t="str">
            <v>23Tin học 1A2</v>
          </cell>
          <cell r="F529">
            <v>23</v>
          </cell>
          <cell r="G529" t="str">
            <v>Tin học 1A2</v>
          </cell>
          <cell r="J529" t="str">
            <v>Làm quen với thiên nhiên với Việt Games</v>
          </cell>
          <cell r="K529" t="str">
            <v>Mạng máy tính</v>
          </cell>
        </row>
        <row r="530">
          <cell r="E530" t="str">
            <v>24Tin học 1A2</v>
          </cell>
          <cell r="F530">
            <v>24</v>
          </cell>
          <cell r="G530" t="str">
            <v>Tin học 1A2</v>
          </cell>
          <cell r="J530" t="str">
            <v>Làm quen với thiên nhiên với Việt Games</v>
          </cell>
          <cell r="K530" t="str">
            <v>Mạng máy tính</v>
          </cell>
        </row>
        <row r="531">
          <cell r="E531" t="str">
            <v>25Tin học 1A2</v>
          </cell>
          <cell r="F531">
            <v>25</v>
          </cell>
          <cell r="G531" t="str">
            <v>Tin học 1A2</v>
          </cell>
          <cell r="J531" t="str">
            <v>Học toán với Cùng học Toán 1</v>
          </cell>
          <cell r="K531" t="str">
            <v>Mạng máy tính</v>
          </cell>
        </row>
        <row r="532">
          <cell r="E532" t="str">
            <v>26Tin học 1A2</v>
          </cell>
          <cell r="F532">
            <v>26</v>
          </cell>
          <cell r="G532" t="str">
            <v>Tin học 1A2</v>
          </cell>
          <cell r="J532" t="str">
            <v>Học toán với Cùng học Toán 1 (tiếp)</v>
          </cell>
          <cell r="K532" t="str">
            <v>Mạng máy tính</v>
          </cell>
        </row>
        <row r="533">
          <cell r="E533" t="str">
            <v>27Tin học 1A2</v>
          </cell>
          <cell r="F533">
            <v>27</v>
          </cell>
          <cell r="G533" t="str">
            <v>Tin học 1A2</v>
          </cell>
          <cell r="J533" t="str">
            <v xml:space="preserve">Học toán với Violympic </v>
          </cell>
          <cell r="K533" t="str">
            <v>Mạng máy tính</v>
          </cell>
        </row>
        <row r="534">
          <cell r="E534" t="str">
            <v>28Tin học 1A2</v>
          </cell>
          <cell r="F534">
            <v>28</v>
          </cell>
          <cell r="G534" t="str">
            <v>Tin học 1A2</v>
          </cell>
          <cell r="J534" t="str">
            <v>Học toán với Violympic</v>
          </cell>
          <cell r="K534" t="str">
            <v>Mạng máy tính</v>
          </cell>
        </row>
        <row r="535">
          <cell r="E535" t="str">
            <v>29Tin học 1A2</v>
          </cell>
          <cell r="F535">
            <v>29</v>
          </cell>
          <cell r="G535" t="str">
            <v>Tin học 1A2</v>
          </cell>
          <cell r="J535" t="str">
            <v>Học toán với Violympic</v>
          </cell>
          <cell r="K535" t="str">
            <v>Mạng máy tính</v>
          </cell>
        </row>
        <row r="536">
          <cell r="E536" t="str">
            <v>30Tin học 1A2</v>
          </cell>
          <cell r="F536">
            <v>30</v>
          </cell>
          <cell r="G536" t="str">
            <v>Tin học 1A2</v>
          </cell>
          <cell r="J536" t="str">
            <v>Học toán với Violympic</v>
          </cell>
          <cell r="K536" t="str">
            <v>Mạng máy tính</v>
          </cell>
        </row>
        <row r="537">
          <cell r="E537" t="str">
            <v>31Tin học 1A2</v>
          </cell>
          <cell r="F537">
            <v>31</v>
          </cell>
          <cell r="G537" t="str">
            <v>Tin học 1A2</v>
          </cell>
          <cell r="J537" t="str">
            <v>Học toán với Violympic</v>
          </cell>
          <cell r="K537" t="str">
            <v>Mạng máy tính</v>
          </cell>
        </row>
        <row r="538">
          <cell r="E538" t="str">
            <v>32Tin học 1A2</v>
          </cell>
          <cell r="F538">
            <v>32</v>
          </cell>
          <cell r="G538" t="str">
            <v>Tin học 1A2</v>
          </cell>
          <cell r="J538" t="str">
            <v>Học toán với Violympic</v>
          </cell>
          <cell r="K538" t="str">
            <v>Mạng máy tính</v>
          </cell>
        </row>
        <row r="539">
          <cell r="E539" t="str">
            <v>33Tin học 1A2</v>
          </cell>
          <cell r="F539">
            <v>33</v>
          </cell>
          <cell r="G539" t="str">
            <v>Tin học 1A2</v>
          </cell>
          <cell r="J539" t="str">
            <v>Học toán với Violympic</v>
          </cell>
          <cell r="K539" t="str">
            <v>Mạng máy tính</v>
          </cell>
        </row>
        <row r="540">
          <cell r="E540" t="str">
            <v>34Tin học 1A2</v>
          </cell>
          <cell r="F540">
            <v>34</v>
          </cell>
          <cell r="G540" t="str">
            <v>Tin học 1A2</v>
          </cell>
          <cell r="J540" t="str">
            <v>Học toán với Cùng học Toán 1 (phần ôn tập học kì 2)</v>
          </cell>
          <cell r="K540" t="str">
            <v>Mạng máy tính</v>
          </cell>
        </row>
        <row r="541">
          <cell r="E541" t="str">
            <v>35Tin học 1A2</v>
          </cell>
          <cell r="F541">
            <v>35</v>
          </cell>
          <cell r="G541" t="str">
            <v>Tin học 1A2</v>
          </cell>
          <cell r="J541" t="str">
            <v>Học toán với Cùng học Toán 1 (phần ôn tập học kì 2)</v>
          </cell>
          <cell r="K541" t="str">
            <v>Mạng máy tính</v>
          </cell>
        </row>
        <row r="542">
          <cell r="E542" t="str">
            <v>1Tin học 1A3</v>
          </cell>
          <cell r="F542">
            <v>1</v>
          </cell>
          <cell r="G542" t="str">
            <v>Tin học 1A3</v>
          </cell>
          <cell r="J542" t="str">
            <v>Làm quen với máy tính</v>
          </cell>
          <cell r="K542" t="str">
            <v>Mạng máy tính</v>
          </cell>
        </row>
        <row r="543">
          <cell r="E543" t="str">
            <v>2Tin học 1A3</v>
          </cell>
          <cell r="F543">
            <v>2</v>
          </cell>
          <cell r="G543" t="str">
            <v>Tin học 1A3</v>
          </cell>
          <cell r="J543" t="str">
            <v>Làm quen với bàn phím, máy tính</v>
          </cell>
          <cell r="K543" t="str">
            <v>Mạng máy tính</v>
          </cell>
        </row>
        <row r="544">
          <cell r="E544" t="str">
            <v>3Tin học 1A3</v>
          </cell>
          <cell r="F544">
            <v>3</v>
          </cell>
          <cell r="G544" t="str">
            <v>Tin học 1A3</v>
          </cell>
          <cell r="J544" t="str">
            <v>Trò chơi Mickey</v>
          </cell>
          <cell r="K544" t="str">
            <v>Mạng máy tính</v>
          </cell>
        </row>
        <row r="545">
          <cell r="E545" t="str">
            <v>4Tin học 1A3</v>
          </cell>
          <cell r="F545">
            <v>4</v>
          </cell>
          <cell r="G545" t="str">
            <v>Tin học 1A3</v>
          </cell>
          <cell r="J545" t="str">
            <v>Trò chơi Mickey (tiếp)</v>
          </cell>
          <cell r="K545" t="str">
            <v>Mạng máy tính</v>
          </cell>
        </row>
        <row r="546">
          <cell r="E546" t="str">
            <v>5Tin học 1A3</v>
          </cell>
          <cell r="F546">
            <v>5</v>
          </cell>
          <cell r="G546" t="str">
            <v>Tin học 1A3</v>
          </cell>
          <cell r="J546" t="str">
            <v xml:space="preserve">Làm quen với máy tính </v>
          </cell>
          <cell r="K546" t="str">
            <v>Mạng máy tính</v>
          </cell>
        </row>
        <row r="547">
          <cell r="E547" t="str">
            <v>6Tin học 1A3</v>
          </cell>
          <cell r="F547">
            <v>6</v>
          </cell>
          <cell r="G547" t="str">
            <v>Tin học 1A3</v>
          </cell>
          <cell r="J547" t="str">
            <v>Phần mềm Vui học cùng chữ cái</v>
          </cell>
          <cell r="K547" t="str">
            <v>Mạng máy tính</v>
          </cell>
        </row>
        <row r="548">
          <cell r="E548" t="str">
            <v>7Tin học 1A3</v>
          </cell>
          <cell r="F548">
            <v>7</v>
          </cell>
          <cell r="G548" t="str">
            <v>Tin học 1A3</v>
          </cell>
          <cell r="J548" t="str">
            <v>Phần mềm Vui học cùng chữ cái (tiếp)</v>
          </cell>
          <cell r="K548" t="str">
            <v>Mạng máy tính</v>
          </cell>
        </row>
        <row r="549">
          <cell r="E549" t="str">
            <v>8Tin học 1A3</v>
          </cell>
          <cell r="F549">
            <v>8</v>
          </cell>
          <cell r="G549" t="str">
            <v>Tin học 1A3</v>
          </cell>
          <cell r="J549" t="str">
            <v xml:space="preserve">Bút chì thông minh </v>
          </cell>
          <cell r="K549" t="str">
            <v>Mạng máy tính</v>
          </cell>
        </row>
        <row r="550">
          <cell r="E550" t="str">
            <v>9Tin học 1A3</v>
          </cell>
          <cell r="F550">
            <v>9</v>
          </cell>
          <cell r="G550" t="str">
            <v>Tin học 1A3</v>
          </cell>
          <cell r="J550" t="str">
            <v xml:space="preserve">Bút chì thông minh </v>
          </cell>
          <cell r="K550" t="str">
            <v>Mạng máy tính</v>
          </cell>
        </row>
        <row r="551">
          <cell r="E551" t="str">
            <v>10Tin học 1A3</v>
          </cell>
          <cell r="F551">
            <v>10</v>
          </cell>
          <cell r="G551" t="str">
            <v>Tin học 1A3</v>
          </cell>
          <cell r="J551" t="str">
            <v>Bút chì thông minh</v>
          </cell>
          <cell r="K551" t="str">
            <v>Mạng máy tính</v>
          </cell>
        </row>
        <row r="552">
          <cell r="E552" t="str">
            <v>11Tin học 1A3</v>
          </cell>
          <cell r="F552">
            <v>11</v>
          </cell>
          <cell r="G552" t="str">
            <v>Tin học 1A3</v>
          </cell>
          <cell r="J552" t="str">
            <v xml:space="preserve">Bút chì thông minh </v>
          </cell>
          <cell r="K552" t="str">
            <v>Mạng máy tính</v>
          </cell>
        </row>
        <row r="553">
          <cell r="E553" t="str">
            <v>12Tin học 1A3</v>
          </cell>
          <cell r="F553">
            <v>12</v>
          </cell>
          <cell r="G553" t="str">
            <v>Tin học 1A3</v>
          </cell>
          <cell r="J553" t="str">
            <v>Kiểm tra</v>
          </cell>
          <cell r="K553" t="str">
            <v>Mạng máy tính</v>
          </cell>
        </row>
        <row r="554">
          <cell r="E554" t="str">
            <v>13Tin học 1A3</v>
          </cell>
          <cell r="F554">
            <v>13</v>
          </cell>
          <cell r="G554" t="str">
            <v>Tin học 1A3</v>
          </cell>
          <cell r="J554" t="str">
            <v>Phần mềm Kids Smart</v>
          </cell>
          <cell r="K554" t="str">
            <v>Mạng máy tính</v>
          </cell>
        </row>
        <row r="555">
          <cell r="E555" t="str">
            <v>14Tin học 1A3</v>
          </cell>
          <cell r="F555">
            <v>14</v>
          </cell>
          <cell r="G555" t="str">
            <v>Tin học 1A3</v>
          </cell>
          <cell r="J555" t="str">
            <v>Phần mềm Kids Smart (tiếp)</v>
          </cell>
          <cell r="K555" t="str">
            <v>Mạng máy tính</v>
          </cell>
        </row>
        <row r="556">
          <cell r="E556" t="str">
            <v>15Tin học 1A3</v>
          </cell>
          <cell r="F556">
            <v>15</v>
          </cell>
          <cell r="G556" t="str">
            <v>Tin học 1A3</v>
          </cell>
          <cell r="J556" t="str">
            <v>Tô màu theo mẫu</v>
          </cell>
          <cell r="K556" t="str">
            <v>Mạng máy tính</v>
          </cell>
        </row>
        <row r="557">
          <cell r="E557" t="str">
            <v>16Tin học 1A3</v>
          </cell>
          <cell r="F557">
            <v>16</v>
          </cell>
          <cell r="G557" t="str">
            <v>Tin học 1A3</v>
          </cell>
          <cell r="J557" t="str">
            <v>Tô màu theo mẫu</v>
          </cell>
          <cell r="K557" t="str">
            <v>Mạng máy tính</v>
          </cell>
        </row>
        <row r="558">
          <cell r="E558" t="str">
            <v>17Tin học 1A3</v>
          </cell>
          <cell r="F558">
            <v>17</v>
          </cell>
          <cell r="G558" t="str">
            <v>Tin học 1A3</v>
          </cell>
          <cell r="J558" t="str">
            <v>Tô màu tự do</v>
          </cell>
          <cell r="K558" t="str">
            <v>Mạng máy tính</v>
          </cell>
        </row>
        <row r="559">
          <cell r="E559" t="str">
            <v>18Tin học 1A3</v>
          </cell>
          <cell r="F559">
            <v>18</v>
          </cell>
          <cell r="G559" t="str">
            <v>Tin học 1A3</v>
          </cell>
          <cell r="J559" t="str">
            <v>Ôn tập tổng hợp – Kiểm tra</v>
          </cell>
          <cell r="K559" t="str">
            <v>Mạng máy tính</v>
          </cell>
        </row>
        <row r="560">
          <cell r="E560" t="str">
            <v>19Tin học 1A3</v>
          </cell>
          <cell r="F560">
            <v>19</v>
          </cell>
          <cell r="G560" t="str">
            <v>Tin học 1A3</v>
          </cell>
          <cell r="J560" t="str">
            <v>Phần mềm ATGT</v>
          </cell>
          <cell r="K560" t="str">
            <v>Mạng máy tính</v>
          </cell>
        </row>
        <row r="561">
          <cell r="E561" t="str">
            <v>20Tin học 1A3</v>
          </cell>
          <cell r="F561">
            <v>20</v>
          </cell>
          <cell r="G561" t="str">
            <v>Tin học 1A3</v>
          </cell>
          <cell r="J561" t="str">
            <v>Phần mềm ATGT (tiếp)</v>
          </cell>
          <cell r="K561" t="str">
            <v>Mạng máy tính</v>
          </cell>
        </row>
        <row r="562">
          <cell r="E562" t="str">
            <v>21Tin học 1A3</v>
          </cell>
          <cell r="F562">
            <v>21</v>
          </cell>
          <cell r="G562" t="str">
            <v>Tin học 1A3</v>
          </cell>
          <cell r="J562" t="str">
            <v>Học âm – vần với Việt Games</v>
          </cell>
          <cell r="K562" t="str">
            <v>Mạng máy tính</v>
          </cell>
        </row>
        <row r="563">
          <cell r="E563" t="str">
            <v>22Tin học 1A3</v>
          </cell>
          <cell r="F563">
            <v>22</v>
          </cell>
          <cell r="G563" t="str">
            <v>Tin học 1A3</v>
          </cell>
          <cell r="J563" t="str">
            <v>Học âm – vần với Việt Games (tiếp)</v>
          </cell>
          <cell r="K563" t="str">
            <v>Mạng máy tính</v>
          </cell>
        </row>
        <row r="564">
          <cell r="E564" t="str">
            <v>23Tin học 1A3</v>
          </cell>
          <cell r="F564">
            <v>23</v>
          </cell>
          <cell r="G564" t="str">
            <v>Tin học 1A3</v>
          </cell>
          <cell r="J564" t="str">
            <v>Làm quen với thiên nhiên với Việt Games</v>
          </cell>
          <cell r="K564" t="str">
            <v>Mạng máy tính</v>
          </cell>
        </row>
        <row r="565">
          <cell r="E565" t="str">
            <v>24Tin học 1A3</v>
          </cell>
          <cell r="F565">
            <v>24</v>
          </cell>
          <cell r="G565" t="str">
            <v>Tin học 1A3</v>
          </cell>
          <cell r="J565" t="str">
            <v>Làm quen với thiên nhiên với Việt Games</v>
          </cell>
          <cell r="K565" t="str">
            <v>Mạng máy tính</v>
          </cell>
        </row>
        <row r="566">
          <cell r="E566" t="str">
            <v>25Tin học 1A3</v>
          </cell>
          <cell r="F566">
            <v>25</v>
          </cell>
          <cell r="G566" t="str">
            <v>Tin học 1A3</v>
          </cell>
          <cell r="J566" t="str">
            <v>Học toán với Cùng học Toán 1</v>
          </cell>
          <cell r="K566" t="str">
            <v>Mạng máy tính</v>
          </cell>
        </row>
        <row r="567">
          <cell r="E567" t="str">
            <v>26Tin học 1A3</v>
          </cell>
          <cell r="F567">
            <v>26</v>
          </cell>
          <cell r="G567" t="str">
            <v>Tin học 1A3</v>
          </cell>
          <cell r="J567" t="str">
            <v>Học toán với Cùng học Toán 1 (tiếp)</v>
          </cell>
          <cell r="K567" t="str">
            <v>Mạng máy tính</v>
          </cell>
        </row>
        <row r="568">
          <cell r="E568" t="str">
            <v>27Tin học 1A3</v>
          </cell>
          <cell r="F568">
            <v>27</v>
          </cell>
          <cell r="G568" t="str">
            <v>Tin học 1A3</v>
          </cell>
          <cell r="J568" t="str">
            <v xml:space="preserve">Học toán với Violympic </v>
          </cell>
          <cell r="K568" t="str">
            <v>Mạng máy tính</v>
          </cell>
        </row>
        <row r="569">
          <cell r="E569" t="str">
            <v>28Tin học 1A3</v>
          </cell>
          <cell r="F569">
            <v>28</v>
          </cell>
          <cell r="G569" t="str">
            <v>Tin học 1A3</v>
          </cell>
          <cell r="J569" t="str">
            <v>Học toán với Violympic</v>
          </cell>
          <cell r="K569" t="str">
            <v>Mạng máy tính</v>
          </cell>
        </row>
        <row r="570">
          <cell r="E570" t="str">
            <v>29Tin học 1A3</v>
          </cell>
          <cell r="F570">
            <v>29</v>
          </cell>
          <cell r="G570" t="str">
            <v>Tin học 1A3</v>
          </cell>
          <cell r="J570" t="str">
            <v>Học toán với Violympic</v>
          </cell>
          <cell r="K570" t="str">
            <v>Mạng máy tính</v>
          </cell>
        </row>
        <row r="571">
          <cell r="E571" t="str">
            <v>30Tin học 1A3</v>
          </cell>
          <cell r="F571">
            <v>30</v>
          </cell>
          <cell r="G571" t="str">
            <v>Tin học 1A3</v>
          </cell>
          <cell r="J571" t="str">
            <v>Học toán với Violympic</v>
          </cell>
          <cell r="K571" t="str">
            <v>Mạng máy tính</v>
          </cell>
        </row>
        <row r="572">
          <cell r="E572" t="str">
            <v>31Tin học 1A3</v>
          </cell>
          <cell r="F572">
            <v>31</v>
          </cell>
          <cell r="G572" t="str">
            <v>Tin học 1A3</v>
          </cell>
          <cell r="J572" t="str">
            <v>Học toán với Violympic</v>
          </cell>
          <cell r="K572" t="str">
            <v>Mạng máy tính</v>
          </cell>
        </row>
        <row r="573">
          <cell r="E573" t="str">
            <v>32Tin học 1A3</v>
          </cell>
          <cell r="F573">
            <v>32</v>
          </cell>
          <cell r="G573" t="str">
            <v>Tin học 1A3</v>
          </cell>
          <cell r="J573" t="str">
            <v>Học toán với Violympic</v>
          </cell>
          <cell r="K573" t="str">
            <v>Mạng máy tính</v>
          </cell>
        </row>
        <row r="574">
          <cell r="E574" t="str">
            <v>33Tin học 1A3</v>
          </cell>
          <cell r="F574">
            <v>33</v>
          </cell>
          <cell r="G574" t="str">
            <v>Tin học 1A3</v>
          </cell>
          <cell r="J574" t="str">
            <v>Học toán với Violympic</v>
          </cell>
          <cell r="K574" t="str">
            <v>Mạng máy tính</v>
          </cell>
        </row>
        <row r="575">
          <cell r="E575" t="str">
            <v>34Tin học 1A3</v>
          </cell>
          <cell r="F575">
            <v>34</v>
          </cell>
          <cell r="G575" t="str">
            <v>Tin học 1A3</v>
          </cell>
          <cell r="J575" t="str">
            <v>Học toán với Cùng học Toán 1 (phần ôn tập học kì 2)</v>
          </cell>
          <cell r="K575" t="str">
            <v>Mạng máy tính</v>
          </cell>
        </row>
        <row r="576">
          <cell r="E576" t="str">
            <v>35Tin học 1A3</v>
          </cell>
          <cell r="F576">
            <v>35</v>
          </cell>
          <cell r="G576" t="str">
            <v>Tin học 1A3</v>
          </cell>
          <cell r="J576" t="str">
            <v>Học toán với Cùng học Toán 1 (phần ôn tập học kì 2)</v>
          </cell>
          <cell r="K576" t="str">
            <v>Mạng máy tính</v>
          </cell>
        </row>
        <row r="577">
          <cell r="E577" t="str">
            <v>1Tin học 1A4</v>
          </cell>
          <cell r="F577">
            <v>1</v>
          </cell>
          <cell r="G577" t="str">
            <v>Tin học 1A4</v>
          </cell>
          <cell r="J577" t="str">
            <v>Làm quen với máy tính</v>
          </cell>
          <cell r="K577" t="str">
            <v>Mạng máy tính</v>
          </cell>
        </row>
        <row r="578">
          <cell r="E578" t="str">
            <v>2Tin học 1A4</v>
          </cell>
          <cell r="F578">
            <v>2</v>
          </cell>
          <cell r="G578" t="str">
            <v>Tin học 1A4</v>
          </cell>
          <cell r="J578" t="str">
            <v>Làm quen với bàn phím, máy tính</v>
          </cell>
          <cell r="K578" t="str">
            <v>Mạng máy tính</v>
          </cell>
        </row>
        <row r="579">
          <cell r="E579" t="str">
            <v>3Tin học 1A4</v>
          </cell>
          <cell r="F579">
            <v>3</v>
          </cell>
          <cell r="G579" t="str">
            <v>Tin học 1A4</v>
          </cell>
          <cell r="J579" t="str">
            <v>Trò chơi Mickey</v>
          </cell>
          <cell r="K579" t="str">
            <v>Mạng máy tính</v>
          </cell>
        </row>
        <row r="580">
          <cell r="E580" t="str">
            <v>4Tin học 1A4</v>
          </cell>
          <cell r="F580">
            <v>4</v>
          </cell>
          <cell r="G580" t="str">
            <v>Tin học 1A4</v>
          </cell>
          <cell r="J580" t="str">
            <v>Trò chơi Mickey (tiếp)</v>
          </cell>
          <cell r="K580" t="str">
            <v>Mạng máy tính</v>
          </cell>
        </row>
        <row r="581">
          <cell r="E581" t="str">
            <v>5Tin học 1A4</v>
          </cell>
          <cell r="F581">
            <v>5</v>
          </cell>
          <cell r="G581" t="str">
            <v>Tin học 1A4</v>
          </cell>
          <cell r="J581" t="str">
            <v xml:space="preserve">Làm quen với máy tính </v>
          </cell>
          <cell r="K581" t="str">
            <v>Mạng máy tính</v>
          </cell>
        </row>
        <row r="582">
          <cell r="E582" t="str">
            <v>6Tin học 1A4</v>
          </cell>
          <cell r="F582">
            <v>6</v>
          </cell>
          <cell r="G582" t="str">
            <v>Tin học 1A4</v>
          </cell>
          <cell r="J582" t="str">
            <v>Phần mềm Vui học cùng chữ cái</v>
          </cell>
          <cell r="K582" t="str">
            <v>Mạng máy tính</v>
          </cell>
        </row>
        <row r="583">
          <cell r="E583" t="str">
            <v>7Tin học 1A4</v>
          </cell>
          <cell r="F583">
            <v>7</v>
          </cell>
          <cell r="G583" t="str">
            <v>Tin học 1A4</v>
          </cell>
          <cell r="J583" t="str">
            <v>Phần mềm Vui học cùng chữ cái (tiếp)</v>
          </cell>
          <cell r="K583" t="str">
            <v>Mạng máy tính</v>
          </cell>
        </row>
        <row r="584">
          <cell r="E584" t="str">
            <v>8Tin học 1A4</v>
          </cell>
          <cell r="F584">
            <v>8</v>
          </cell>
          <cell r="G584" t="str">
            <v>Tin học 1A4</v>
          </cell>
          <cell r="J584" t="str">
            <v xml:space="preserve">Bút chì thông minh </v>
          </cell>
          <cell r="K584" t="str">
            <v>Mạng máy tính</v>
          </cell>
        </row>
        <row r="585">
          <cell r="E585" t="str">
            <v>9Tin học 1A4</v>
          </cell>
          <cell r="F585">
            <v>9</v>
          </cell>
          <cell r="G585" t="str">
            <v>Tin học 1A4</v>
          </cell>
          <cell r="J585" t="str">
            <v xml:space="preserve">Bút chì thông minh </v>
          </cell>
          <cell r="K585" t="str">
            <v>Mạng máy tính</v>
          </cell>
        </row>
        <row r="586">
          <cell r="E586" t="str">
            <v>10Tin học 1A4</v>
          </cell>
          <cell r="F586">
            <v>10</v>
          </cell>
          <cell r="G586" t="str">
            <v>Tin học 1A4</v>
          </cell>
          <cell r="J586" t="str">
            <v>Bút chì thông minh</v>
          </cell>
          <cell r="K586" t="str">
            <v>Mạng máy tính</v>
          </cell>
        </row>
        <row r="587">
          <cell r="E587" t="str">
            <v>11Tin học 1A4</v>
          </cell>
          <cell r="F587">
            <v>11</v>
          </cell>
          <cell r="G587" t="str">
            <v>Tin học 1A4</v>
          </cell>
          <cell r="J587" t="str">
            <v xml:space="preserve">Bút chì thông minh </v>
          </cell>
          <cell r="K587" t="str">
            <v>Mạng máy tính</v>
          </cell>
        </row>
        <row r="588">
          <cell r="E588" t="str">
            <v>12Tin học 1A4</v>
          </cell>
          <cell r="F588">
            <v>12</v>
          </cell>
          <cell r="G588" t="str">
            <v>Tin học 1A4</v>
          </cell>
          <cell r="J588" t="str">
            <v>Kiểm tra</v>
          </cell>
          <cell r="K588" t="str">
            <v>Mạng máy tính</v>
          </cell>
        </row>
        <row r="589">
          <cell r="E589" t="str">
            <v>13Tin học 1A4</v>
          </cell>
          <cell r="F589">
            <v>13</v>
          </cell>
          <cell r="G589" t="str">
            <v>Tin học 1A4</v>
          </cell>
          <cell r="J589" t="str">
            <v>Phần mềm Kids Smart</v>
          </cell>
          <cell r="K589" t="str">
            <v>Mạng máy tính</v>
          </cell>
        </row>
        <row r="590">
          <cell r="E590" t="str">
            <v>14Tin học 1A4</v>
          </cell>
          <cell r="F590">
            <v>14</v>
          </cell>
          <cell r="G590" t="str">
            <v>Tin học 1A4</v>
          </cell>
          <cell r="J590" t="str">
            <v>Phần mềm Kids Smart (tiếp)</v>
          </cell>
          <cell r="K590" t="str">
            <v>Mạng máy tính</v>
          </cell>
        </row>
        <row r="591">
          <cell r="E591" t="str">
            <v>15Tin học 1A4</v>
          </cell>
          <cell r="F591">
            <v>15</v>
          </cell>
          <cell r="G591" t="str">
            <v>Tin học 1A4</v>
          </cell>
          <cell r="J591" t="str">
            <v>Tô màu theo mẫu</v>
          </cell>
          <cell r="K591" t="str">
            <v>Mạng máy tính</v>
          </cell>
        </row>
        <row r="592">
          <cell r="E592" t="str">
            <v>16Tin học 1A4</v>
          </cell>
          <cell r="F592">
            <v>16</v>
          </cell>
          <cell r="G592" t="str">
            <v>Tin học 1A4</v>
          </cell>
          <cell r="J592" t="str">
            <v>Tô màu theo mẫu</v>
          </cell>
          <cell r="K592" t="str">
            <v>Mạng máy tính</v>
          </cell>
        </row>
        <row r="593">
          <cell r="E593" t="str">
            <v>17Tin học 1A4</v>
          </cell>
          <cell r="F593">
            <v>17</v>
          </cell>
          <cell r="G593" t="str">
            <v>Tin học 1A4</v>
          </cell>
          <cell r="J593" t="str">
            <v>Tô màu tự do</v>
          </cell>
          <cell r="K593" t="str">
            <v>Mạng máy tính</v>
          </cell>
        </row>
        <row r="594">
          <cell r="E594" t="str">
            <v>18Tin học 1A4</v>
          </cell>
          <cell r="F594">
            <v>18</v>
          </cell>
          <cell r="G594" t="str">
            <v>Tin học 1A4</v>
          </cell>
          <cell r="J594" t="str">
            <v>Ôn tập tổng hợp – Kiểm tra</v>
          </cell>
          <cell r="K594" t="str">
            <v>Mạng máy tính</v>
          </cell>
        </row>
        <row r="595">
          <cell r="E595" t="str">
            <v>19Tin học 1A4</v>
          </cell>
          <cell r="F595">
            <v>19</v>
          </cell>
          <cell r="G595" t="str">
            <v>Tin học 1A4</v>
          </cell>
          <cell r="J595" t="str">
            <v>Phần mềm ATGT</v>
          </cell>
          <cell r="K595" t="str">
            <v>Mạng máy tính</v>
          </cell>
        </row>
        <row r="596">
          <cell r="E596" t="str">
            <v>20Tin học 1A4</v>
          </cell>
          <cell r="F596">
            <v>20</v>
          </cell>
          <cell r="G596" t="str">
            <v>Tin học 1A4</v>
          </cell>
          <cell r="J596" t="str">
            <v>Phần mềm ATGT (tiếp)</v>
          </cell>
          <cell r="K596" t="str">
            <v>Mạng máy tính</v>
          </cell>
        </row>
        <row r="597">
          <cell r="E597" t="str">
            <v>21Tin học 1A4</v>
          </cell>
          <cell r="F597">
            <v>21</v>
          </cell>
          <cell r="G597" t="str">
            <v>Tin học 1A4</v>
          </cell>
          <cell r="J597" t="str">
            <v>Học âm – vần với Việt Games</v>
          </cell>
          <cell r="K597" t="str">
            <v>Mạng máy tính</v>
          </cell>
        </row>
        <row r="598">
          <cell r="E598" t="str">
            <v>22Tin học 1A4</v>
          </cell>
          <cell r="F598">
            <v>22</v>
          </cell>
          <cell r="G598" t="str">
            <v>Tin học 1A4</v>
          </cell>
          <cell r="J598" t="str">
            <v>Học âm – vần với Việt Games (tiếp)</v>
          </cell>
          <cell r="K598" t="str">
            <v>Mạng máy tính</v>
          </cell>
        </row>
        <row r="599">
          <cell r="E599" t="str">
            <v>23Tin học 1A4</v>
          </cell>
          <cell r="F599">
            <v>23</v>
          </cell>
          <cell r="G599" t="str">
            <v>Tin học 1A4</v>
          </cell>
          <cell r="J599" t="str">
            <v>Làm quen với thiên nhiên với Việt Games</v>
          </cell>
          <cell r="K599" t="str">
            <v>Mạng máy tính</v>
          </cell>
        </row>
        <row r="600">
          <cell r="E600" t="str">
            <v>24Tin học 1A4</v>
          </cell>
          <cell r="F600">
            <v>24</v>
          </cell>
          <cell r="G600" t="str">
            <v>Tin học 1A4</v>
          </cell>
          <cell r="J600" t="str">
            <v>Làm quen với thiên nhiên với Việt Games</v>
          </cell>
          <cell r="K600" t="str">
            <v>Mạng máy tính</v>
          </cell>
        </row>
        <row r="601">
          <cell r="E601" t="str">
            <v>25Tin học 1A4</v>
          </cell>
          <cell r="F601">
            <v>25</v>
          </cell>
          <cell r="G601" t="str">
            <v>Tin học 1A4</v>
          </cell>
          <cell r="J601" t="str">
            <v>Học toán với Cùng học Toán 1</v>
          </cell>
          <cell r="K601" t="str">
            <v>Mạng máy tính</v>
          </cell>
        </row>
        <row r="602">
          <cell r="E602" t="str">
            <v>26Tin học 1A4</v>
          </cell>
          <cell r="F602">
            <v>26</v>
          </cell>
          <cell r="G602" t="str">
            <v>Tin học 1A4</v>
          </cell>
          <cell r="J602" t="str">
            <v>Học toán với Cùng học Toán 1 (tiếp)</v>
          </cell>
          <cell r="K602" t="str">
            <v>Mạng máy tính</v>
          </cell>
        </row>
        <row r="603">
          <cell r="E603" t="str">
            <v>27Tin học 1A4</v>
          </cell>
          <cell r="F603">
            <v>27</v>
          </cell>
          <cell r="G603" t="str">
            <v>Tin học 1A4</v>
          </cell>
          <cell r="J603" t="str">
            <v xml:space="preserve">Học toán với Violympic </v>
          </cell>
          <cell r="K603" t="str">
            <v>Mạng máy tính</v>
          </cell>
        </row>
        <row r="604">
          <cell r="E604" t="str">
            <v>28Tin học 1A4</v>
          </cell>
          <cell r="F604">
            <v>28</v>
          </cell>
          <cell r="G604" t="str">
            <v>Tin học 1A4</v>
          </cell>
          <cell r="J604" t="str">
            <v>Học toán với Violympic</v>
          </cell>
          <cell r="K604" t="str">
            <v>Mạng máy tính</v>
          </cell>
        </row>
        <row r="605">
          <cell r="E605" t="str">
            <v>29Tin học 1A4</v>
          </cell>
          <cell r="F605">
            <v>29</v>
          </cell>
          <cell r="G605" t="str">
            <v>Tin học 1A4</v>
          </cell>
          <cell r="J605" t="str">
            <v>Học toán với Violympic</v>
          </cell>
          <cell r="K605" t="str">
            <v>Mạng máy tính</v>
          </cell>
        </row>
        <row r="606">
          <cell r="E606" t="str">
            <v>30Tin học 1A4</v>
          </cell>
          <cell r="F606">
            <v>30</v>
          </cell>
          <cell r="G606" t="str">
            <v>Tin học 1A4</v>
          </cell>
          <cell r="J606" t="str">
            <v>Học toán với Violympic</v>
          </cell>
          <cell r="K606" t="str">
            <v>Mạng máy tính</v>
          </cell>
        </row>
        <row r="607">
          <cell r="E607" t="str">
            <v>31Tin học 1A4</v>
          </cell>
          <cell r="F607">
            <v>31</v>
          </cell>
          <cell r="G607" t="str">
            <v>Tin học 1A4</v>
          </cell>
          <cell r="J607" t="str">
            <v>Học toán với Violympic</v>
          </cell>
          <cell r="K607" t="str">
            <v>Mạng máy tính</v>
          </cell>
        </row>
        <row r="608">
          <cell r="E608" t="str">
            <v>32Tin học 1A4</v>
          </cell>
          <cell r="F608">
            <v>32</v>
          </cell>
          <cell r="G608" t="str">
            <v>Tin học 1A4</v>
          </cell>
          <cell r="J608" t="str">
            <v>Học toán với Violympic</v>
          </cell>
          <cell r="K608" t="str">
            <v>Mạng máy tính</v>
          </cell>
        </row>
        <row r="609">
          <cell r="E609" t="str">
            <v>33Tin học 1A4</v>
          </cell>
          <cell r="F609">
            <v>33</v>
          </cell>
          <cell r="G609" t="str">
            <v>Tin học 1A4</v>
          </cell>
          <cell r="J609" t="str">
            <v>Học toán với Violympic</v>
          </cell>
          <cell r="K609" t="str">
            <v>Mạng máy tính</v>
          </cell>
        </row>
        <row r="610">
          <cell r="E610" t="str">
            <v>34Tin học 1A4</v>
          </cell>
          <cell r="F610">
            <v>34</v>
          </cell>
          <cell r="G610" t="str">
            <v>Tin học 1A4</v>
          </cell>
          <cell r="J610" t="str">
            <v>Học toán với Cùng học Toán 1 (phần ôn tập học kì 2)</v>
          </cell>
          <cell r="K610" t="str">
            <v>Mạng máy tính</v>
          </cell>
        </row>
        <row r="611">
          <cell r="E611" t="str">
            <v>35Tin học 1A4</v>
          </cell>
          <cell r="F611">
            <v>35</v>
          </cell>
          <cell r="G611" t="str">
            <v>Tin học 1A4</v>
          </cell>
          <cell r="J611" t="str">
            <v>Học toán với Cùng học Toán 1 (phần ôn tập học kì 2)</v>
          </cell>
          <cell r="K611" t="str">
            <v>Mạng máy tính</v>
          </cell>
        </row>
        <row r="612">
          <cell r="E612" t="str">
            <v>1Tin học 1A5</v>
          </cell>
          <cell r="F612">
            <v>1</v>
          </cell>
          <cell r="G612" t="str">
            <v>Tin học 1A5</v>
          </cell>
          <cell r="J612" t="str">
            <v>Làm quen với máy tính</v>
          </cell>
          <cell r="K612" t="str">
            <v>Mạng máy tính</v>
          </cell>
        </row>
        <row r="613">
          <cell r="E613" t="str">
            <v>2Tin học 1A5</v>
          </cell>
          <cell r="F613">
            <v>2</v>
          </cell>
          <cell r="G613" t="str">
            <v>Tin học 1A5</v>
          </cell>
          <cell r="J613" t="str">
            <v>Làm quen với bàn phím, máy tính</v>
          </cell>
          <cell r="K613" t="str">
            <v>Mạng máy tính</v>
          </cell>
        </row>
        <row r="614">
          <cell r="E614" t="str">
            <v>3Tin học 1A5</v>
          </cell>
          <cell r="F614">
            <v>3</v>
          </cell>
          <cell r="G614" t="str">
            <v>Tin học 1A5</v>
          </cell>
          <cell r="J614" t="str">
            <v>Trò chơi Mickey</v>
          </cell>
          <cell r="K614" t="str">
            <v>Mạng máy tính</v>
          </cell>
        </row>
        <row r="615">
          <cell r="E615" t="str">
            <v>4Tin học 1A5</v>
          </cell>
          <cell r="F615">
            <v>4</v>
          </cell>
          <cell r="G615" t="str">
            <v>Tin học 1A5</v>
          </cell>
          <cell r="J615" t="str">
            <v>Trò chơi Mickey (tiếp)</v>
          </cell>
          <cell r="K615" t="str">
            <v>Mạng máy tính</v>
          </cell>
        </row>
        <row r="616">
          <cell r="E616" t="str">
            <v>5Tin học 1A5</v>
          </cell>
          <cell r="F616">
            <v>5</v>
          </cell>
          <cell r="G616" t="str">
            <v>Tin học 1A5</v>
          </cell>
          <cell r="J616" t="str">
            <v xml:space="preserve">Làm quen với máy tính </v>
          </cell>
          <cell r="K616" t="str">
            <v>Mạng máy tính</v>
          </cell>
        </row>
        <row r="617">
          <cell r="E617" t="str">
            <v>6Tin học 1A5</v>
          </cell>
          <cell r="F617">
            <v>6</v>
          </cell>
          <cell r="G617" t="str">
            <v>Tin học 1A5</v>
          </cell>
          <cell r="J617" t="str">
            <v>Phần mềm Vui học cùng chữ cái</v>
          </cell>
          <cell r="K617" t="str">
            <v>Mạng máy tính</v>
          </cell>
        </row>
        <row r="618">
          <cell r="E618" t="str">
            <v>7Tin học 1A5</v>
          </cell>
          <cell r="F618">
            <v>7</v>
          </cell>
          <cell r="G618" t="str">
            <v>Tin học 1A5</v>
          </cell>
          <cell r="J618" t="str">
            <v>Phần mềm Vui học cùng chữ cái (tiếp)</v>
          </cell>
          <cell r="K618" t="str">
            <v>Mạng máy tính</v>
          </cell>
        </row>
        <row r="619">
          <cell r="E619" t="str">
            <v>8Tin học 1A5</v>
          </cell>
          <cell r="F619">
            <v>8</v>
          </cell>
          <cell r="G619" t="str">
            <v>Tin học 1A5</v>
          </cell>
          <cell r="J619" t="str">
            <v xml:space="preserve">Bút chì thông minh </v>
          </cell>
          <cell r="K619" t="str">
            <v>Mạng máy tính</v>
          </cell>
        </row>
        <row r="620">
          <cell r="E620" t="str">
            <v>9Tin học 1A5</v>
          </cell>
          <cell r="F620">
            <v>9</v>
          </cell>
          <cell r="G620" t="str">
            <v>Tin học 1A5</v>
          </cell>
          <cell r="J620" t="str">
            <v xml:space="preserve">Bút chì thông minh </v>
          </cell>
          <cell r="K620" t="str">
            <v>Mạng máy tính</v>
          </cell>
        </row>
        <row r="621">
          <cell r="E621" t="str">
            <v>10Tin học 1A5</v>
          </cell>
          <cell r="F621">
            <v>10</v>
          </cell>
          <cell r="G621" t="str">
            <v>Tin học 1A5</v>
          </cell>
          <cell r="J621" t="str">
            <v>Bút chì thông minh</v>
          </cell>
          <cell r="K621" t="str">
            <v>Mạng máy tính</v>
          </cell>
        </row>
        <row r="622">
          <cell r="E622" t="str">
            <v>11Tin học 1A5</v>
          </cell>
          <cell r="F622">
            <v>11</v>
          </cell>
          <cell r="G622" t="str">
            <v>Tin học 1A5</v>
          </cell>
          <cell r="J622" t="str">
            <v xml:space="preserve">Bút chì thông minh </v>
          </cell>
          <cell r="K622" t="str">
            <v>Mạng máy tính</v>
          </cell>
        </row>
        <row r="623">
          <cell r="E623" t="str">
            <v>12Tin học 1A5</v>
          </cell>
          <cell r="F623">
            <v>12</v>
          </cell>
          <cell r="G623" t="str">
            <v>Tin học 1A5</v>
          </cell>
          <cell r="J623" t="str">
            <v>Kiểm tra</v>
          </cell>
          <cell r="K623" t="str">
            <v>Mạng máy tính</v>
          </cell>
        </row>
        <row r="624">
          <cell r="E624" t="str">
            <v>13Tin học 1A5</v>
          </cell>
          <cell r="F624">
            <v>13</v>
          </cell>
          <cell r="G624" t="str">
            <v>Tin học 1A5</v>
          </cell>
          <cell r="J624" t="str">
            <v>Phần mềm Kids Smart</v>
          </cell>
          <cell r="K624" t="str">
            <v>Mạng máy tính</v>
          </cell>
        </row>
        <row r="625">
          <cell r="E625" t="str">
            <v>14Tin học 1A5</v>
          </cell>
          <cell r="F625">
            <v>14</v>
          </cell>
          <cell r="G625" t="str">
            <v>Tin học 1A5</v>
          </cell>
          <cell r="J625" t="str">
            <v>Phần mềm Kids Smart (tiếp)</v>
          </cell>
          <cell r="K625" t="str">
            <v>Mạng máy tính</v>
          </cell>
        </row>
        <row r="626">
          <cell r="E626" t="str">
            <v>15Tin học 1A5</v>
          </cell>
          <cell r="F626">
            <v>15</v>
          </cell>
          <cell r="G626" t="str">
            <v>Tin học 1A5</v>
          </cell>
          <cell r="J626" t="str">
            <v>Tô màu theo mẫu</v>
          </cell>
          <cell r="K626" t="str">
            <v>Mạng máy tính</v>
          </cell>
        </row>
        <row r="627">
          <cell r="E627" t="str">
            <v>16Tin học 1A5</v>
          </cell>
          <cell r="F627">
            <v>16</v>
          </cell>
          <cell r="G627" t="str">
            <v>Tin học 1A5</v>
          </cell>
          <cell r="J627" t="str">
            <v>Tô màu theo mẫu</v>
          </cell>
          <cell r="K627" t="str">
            <v>Mạng máy tính</v>
          </cell>
        </row>
        <row r="628">
          <cell r="E628" t="str">
            <v>17Tin học 1A5</v>
          </cell>
          <cell r="F628">
            <v>17</v>
          </cell>
          <cell r="G628" t="str">
            <v>Tin học 1A5</v>
          </cell>
          <cell r="J628" t="str">
            <v>Tô màu tự do</v>
          </cell>
          <cell r="K628" t="str">
            <v>Mạng máy tính</v>
          </cell>
        </row>
        <row r="629">
          <cell r="E629" t="str">
            <v>18Tin học 1A5</v>
          </cell>
          <cell r="F629">
            <v>18</v>
          </cell>
          <cell r="G629" t="str">
            <v>Tin học 1A5</v>
          </cell>
          <cell r="J629" t="str">
            <v>Ôn tập tổng hợp – Kiểm tra</v>
          </cell>
          <cell r="K629" t="str">
            <v>Mạng máy tính</v>
          </cell>
        </row>
        <row r="630">
          <cell r="E630" t="str">
            <v>19Tin học 1A5</v>
          </cell>
          <cell r="F630">
            <v>19</v>
          </cell>
          <cell r="G630" t="str">
            <v>Tin học 1A5</v>
          </cell>
          <cell r="J630" t="str">
            <v>Phần mềm ATGT</v>
          </cell>
          <cell r="K630" t="str">
            <v>Mạng máy tính</v>
          </cell>
        </row>
        <row r="631">
          <cell r="E631" t="str">
            <v>20Tin học 1A5</v>
          </cell>
          <cell r="F631">
            <v>20</v>
          </cell>
          <cell r="G631" t="str">
            <v>Tin học 1A5</v>
          </cell>
          <cell r="J631" t="str">
            <v>Phần mềm ATGT (tiếp)</v>
          </cell>
          <cell r="K631" t="str">
            <v>Mạng máy tính</v>
          </cell>
        </row>
        <row r="632">
          <cell r="E632" t="str">
            <v>21Tin học 1A5</v>
          </cell>
          <cell r="F632">
            <v>21</v>
          </cell>
          <cell r="G632" t="str">
            <v>Tin học 1A5</v>
          </cell>
          <cell r="J632" t="str">
            <v>Học âm – vần với Việt Games</v>
          </cell>
          <cell r="K632" t="str">
            <v>Mạng máy tính</v>
          </cell>
        </row>
        <row r="633">
          <cell r="E633" t="str">
            <v>22Tin học 1A5</v>
          </cell>
          <cell r="F633">
            <v>22</v>
          </cell>
          <cell r="G633" t="str">
            <v>Tin học 1A5</v>
          </cell>
          <cell r="J633" t="str">
            <v>Học âm – vần với Việt Games (tiếp)</v>
          </cell>
          <cell r="K633" t="str">
            <v>Mạng máy tính</v>
          </cell>
        </row>
        <row r="634">
          <cell r="E634" t="str">
            <v>23Tin học 1A5</v>
          </cell>
          <cell r="F634">
            <v>23</v>
          </cell>
          <cell r="G634" t="str">
            <v>Tin học 1A5</v>
          </cell>
          <cell r="J634" t="str">
            <v>Làm quen với thiên nhiên với Việt Games</v>
          </cell>
          <cell r="K634" t="str">
            <v>Mạng máy tính</v>
          </cell>
        </row>
        <row r="635">
          <cell r="E635" t="str">
            <v>24Tin học 1A5</v>
          </cell>
          <cell r="F635">
            <v>24</v>
          </cell>
          <cell r="G635" t="str">
            <v>Tin học 1A5</v>
          </cell>
          <cell r="J635" t="str">
            <v>Làm quen với thiên nhiên với Việt Games</v>
          </cell>
          <cell r="K635" t="str">
            <v>Mạng máy tính</v>
          </cell>
        </row>
        <row r="636">
          <cell r="E636" t="str">
            <v>25Tin học 1A5</v>
          </cell>
          <cell r="F636">
            <v>25</v>
          </cell>
          <cell r="G636" t="str">
            <v>Tin học 1A5</v>
          </cell>
          <cell r="J636" t="str">
            <v>Học toán với Cùng học Toán 1</v>
          </cell>
          <cell r="K636" t="str">
            <v>Mạng máy tính</v>
          </cell>
        </row>
        <row r="637">
          <cell r="E637" t="str">
            <v>26Tin học 1A5</v>
          </cell>
          <cell r="F637">
            <v>26</v>
          </cell>
          <cell r="G637" t="str">
            <v>Tin học 1A5</v>
          </cell>
          <cell r="J637" t="str">
            <v>Học toán với Cùng học Toán 1 (tiếp)</v>
          </cell>
          <cell r="K637" t="str">
            <v>Mạng máy tính</v>
          </cell>
        </row>
        <row r="638">
          <cell r="E638" t="str">
            <v>27Tin học 1A5</v>
          </cell>
          <cell r="F638">
            <v>27</v>
          </cell>
          <cell r="G638" t="str">
            <v>Tin học 1A5</v>
          </cell>
          <cell r="J638" t="str">
            <v xml:space="preserve">Học toán với Violympic </v>
          </cell>
          <cell r="K638" t="str">
            <v>Mạng máy tính</v>
          </cell>
        </row>
        <row r="639">
          <cell r="E639" t="str">
            <v>28Tin học 1A5</v>
          </cell>
          <cell r="F639">
            <v>28</v>
          </cell>
          <cell r="G639" t="str">
            <v>Tin học 1A5</v>
          </cell>
          <cell r="J639" t="str">
            <v>Học toán với Violympic</v>
          </cell>
          <cell r="K639" t="str">
            <v>Mạng máy tính</v>
          </cell>
        </row>
        <row r="640">
          <cell r="E640" t="str">
            <v>29Tin học 1A5</v>
          </cell>
          <cell r="F640">
            <v>29</v>
          </cell>
          <cell r="G640" t="str">
            <v>Tin học 1A5</v>
          </cell>
          <cell r="J640" t="str">
            <v>Học toán với Violympic</v>
          </cell>
          <cell r="K640" t="str">
            <v>Mạng máy tính</v>
          </cell>
        </row>
        <row r="641">
          <cell r="E641" t="str">
            <v>30Tin học 1A5</v>
          </cell>
          <cell r="F641">
            <v>30</v>
          </cell>
          <cell r="G641" t="str">
            <v>Tin học 1A5</v>
          </cell>
          <cell r="J641" t="str">
            <v>Học toán với Violympic</v>
          </cell>
          <cell r="K641" t="str">
            <v>Mạng máy tính</v>
          </cell>
        </row>
        <row r="642">
          <cell r="E642" t="str">
            <v>31Tin học 1A5</v>
          </cell>
          <cell r="F642">
            <v>31</v>
          </cell>
          <cell r="G642" t="str">
            <v>Tin học 1A5</v>
          </cell>
          <cell r="J642" t="str">
            <v>Học toán với Violympic</v>
          </cell>
          <cell r="K642" t="str">
            <v>Mạng máy tính</v>
          </cell>
        </row>
        <row r="643">
          <cell r="E643" t="str">
            <v>32Tin học 1A5</v>
          </cell>
          <cell r="F643">
            <v>32</v>
          </cell>
          <cell r="G643" t="str">
            <v>Tin học 1A5</v>
          </cell>
          <cell r="J643" t="str">
            <v>Học toán với Violympic</v>
          </cell>
          <cell r="K643" t="str">
            <v>Mạng máy tính</v>
          </cell>
        </row>
        <row r="644">
          <cell r="E644" t="str">
            <v>33Tin học 1A5</v>
          </cell>
          <cell r="F644">
            <v>33</v>
          </cell>
          <cell r="G644" t="str">
            <v>Tin học 1A5</v>
          </cell>
          <cell r="J644" t="str">
            <v>Học toán với Violympic</v>
          </cell>
          <cell r="K644" t="str">
            <v>Mạng máy tính</v>
          </cell>
        </row>
        <row r="645">
          <cell r="E645" t="str">
            <v>34Tin học 1A5</v>
          </cell>
          <cell r="F645">
            <v>34</v>
          </cell>
          <cell r="G645" t="str">
            <v>Tin học 1A5</v>
          </cell>
          <cell r="J645" t="str">
            <v>Học toán với Cùng học Toán 1 (phần ôn tập học kì 2)</v>
          </cell>
          <cell r="K645" t="str">
            <v>Mạng máy tính</v>
          </cell>
        </row>
        <row r="646">
          <cell r="E646" t="str">
            <v>35Tin học 1A5</v>
          </cell>
          <cell r="F646">
            <v>35</v>
          </cell>
          <cell r="G646" t="str">
            <v>Tin học 1A5</v>
          </cell>
          <cell r="J646" t="str">
            <v>Học toán với Cùng học Toán 1 (phần ôn tập học kì 2)</v>
          </cell>
          <cell r="K646" t="str">
            <v>Mạng máy tính</v>
          </cell>
        </row>
        <row r="647">
          <cell r="E647" t="str">
            <v>1Tin học 1A6</v>
          </cell>
          <cell r="F647">
            <v>1</v>
          </cell>
          <cell r="G647" t="str">
            <v>Tin học 1A6</v>
          </cell>
          <cell r="J647" t="str">
            <v>Làm quen với máy tính</v>
          </cell>
          <cell r="K647" t="str">
            <v>Mạng máy tính</v>
          </cell>
        </row>
        <row r="648">
          <cell r="E648" t="str">
            <v>2Tin học 1A6</v>
          </cell>
          <cell r="F648">
            <v>2</v>
          </cell>
          <cell r="G648" t="str">
            <v>Tin học 1A6</v>
          </cell>
          <cell r="J648" t="str">
            <v>Làm quen với bàn phím, máy tính</v>
          </cell>
          <cell r="K648" t="str">
            <v>Mạng máy tính</v>
          </cell>
        </row>
        <row r="649">
          <cell r="E649" t="str">
            <v>3Tin học 1A6</v>
          </cell>
          <cell r="F649">
            <v>3</v>
          </cell>
          <cell r="G649" t="str">
            <v>Tin học 1A6</v>
          </cell>
          <cell r="J649" t="str">
            <v>Trò chơi Mickey</v>
          </cell>
          <cell r="K649" t="str">
            <v>Mạng máy tính</v>
          </cell>
        </row>
        <row r="650">
          <cell r="E650" t="str">
            <v>4Tin học 1A6</v>
          </cell>
          <cell r="F650">
            <v>4</v>
          </cell>
          <cell r="G650" t="str">
            <v>Tin học 1A6</v>
          </cell>
          <cell r="J650" t="str">
            <v>Trò chơi Mickey (tiếp)</v>
          </cell>
          <cell r="K650" t="str">
            <v>Mạng máy tính</v>
          </cell>
        </row>
        <row r="651">
          <cell r="E651" t="str">
            <v>5Tin học 1A6</v>
          </cell>
          <cell r="F651">
            <v>5</v>
          </cell>
          <cell r="G651" t="str">
            <v>Tin học 1A6</v>
          </cell>
          <cell r="J651" t="str">
            <v xml:space="preserve">Làm quen với máy tính </v>
          </cell>
          <cell r="K651" t="str">
            <v>Mạng máy tính</v>
          </cell>
        </row>
        <row r="652">
          <cell r="E652" t="str">
            <v>6Tin học 1A6</v>
          </cell>
          <cell r="F652">
            <v>6</v>
          </cell>
          <cell r="G652" t="str">
            <v>Tin học 1A6</v>
          </cell>
          <cell r="J652" t="str">
            <v>Phần mềm Vui học cùng chữ cái</v>
          </cell>
          <cell r="K652" t="str">
            <v>Mạng máy tính</v>
          </cell>
        </row>
        <row r="653">
          <cell r="E653" t="str">
            <v>7Tin học 1A6</v>
          </cell>
          <cell r="F653">
            <v>7</v>
          </cell>
          <cell r="G653" t="str">
            <v>Tin học 1A6</v>
          </cell>
          <cell r="J653" t="str">
            <v>Phần mềm Vui học cùng chữ cái (tiếp)</v>
          </cell>
          <cell r="K653" t="str">
            <v>Mạng máy tính</v>
          </cell>
        </row>
        <row r="654">
          <cell r="E654" t="str">
            <v>8Tin học 1A6</v>
          </cell>
          <cell r="F654">
            <v>8</v>
          </cell>
          <cell r="G654" t="str">
            <v>Tin học 1A6</v>
          </cell>
          <cell r="J654" t="str">
            <v xml:space="preserve">Bút chì thông minh </v>
          </cell>
          <cell r="K654" t="str">
            <v>Mạng máy tính</v>
          </cell>
        </row>
        <row r="655">
          <cell r="E655" t="str">
            <v>9Tin học 1A6</v>
          </cell>
          <cell r="F655">
            <v>9</v>
          </cell>
          <cell r="G655" t="str">
            <v>Tin học 1A6</v>
          </cell>
          <cell r="J655" t="str">
            <v xml:space="preserve">Bút chì thông minh </v>
          </cell>
          <cell r="K655" t="str">
            <v>Mạng máy tính</v>
          </cell>
        </row>
        <row r="656">
          <cell r="E656" t="str">
            <v>10Tin học 1A6</v>
          </cell>
          <cell r="F656">
            <v>10</v>
          </cell>
          <cell r="G656" t="str">
            <v>Tin học 1A6</v>
          </cell>
          <cell r="J656" t="str">
            <v>Bút chì thông minh</v>
          </cell>
          <cell r="K656" t="str">
            <v>Mạng máy tính</v>
          </cell>
        </row>
        <row r="657">
          <cell r="E657" t="str">
            <v>11Tin học 1A6</v>
          </cell>
          <cell r="F657">
            <v>11</v>
          </cell>
          <cell r="G657" t="str">
            <v>Tin học 1A6</v>
          </cell>
          <cell r="J657" t="str">
            <v xml:space="preserve">Bút chì thông minh </v>
          </cell>
          <cell r="K657" t="str">
            <v>Mạng máy tính</v>
          </cell>
        </row>
        <row r="658">
          <cell r="E658" t="str">
            <v>12Tin học 1A6</v>
          </cell>
          <cell r="F658">
            <v>12</v>
          </cell>
          <cell r="G658" t="str">
            <v>Tin học 1A6</v>
          </cell>
          <cell r="J658" t="str">
            <v>Kiểm tra</v>
          </cell>
          <cell r="K658" t="str">
            <v>Mạng máy tính</v>
          </cell>
        </row>
        <row r="659">
          <cell r="E659" t="str">
            <v>13Tin học 1A6</v>
          </cell>
          <cell r="F659">
            <v>13</v>
          </cell>
          <cell r="G659" t="str">
            <v>Tin học 1A6</v>
          </cell>
          <cell r="J659" t="str">
            <v>Phần mềm Kids Smart</v>
          </cell>
          <cell r="K659" t="str">
            <v>Mạng máy tính</v>
          </cell>
        </row>
        <row r="660">
          <cell r="E660" t="str">
            <v>14Tin học 1A6</v>
          </cell>
          <cell r="F660">
            <v>14</v>
          </cell>
          <cell r="G660" t="str">
            <v>Tin học 1A6</v>
          </cell>
          <cell r="J660" t="str">
            <v>Phần mềm Kids Smart (tiếp)</v>
          </cell>
          <cell r="K660" t="str">
            <v>Mạng máy tính</v>
          </cell>
        </row>
        <row r="661">
          <cell r="E661" t="str">
            <v>15Tin học 1A6</v>
          </cell>
          <cell r="F661">
            <v>15</v>
          </cell>
          <cell r="G661" t="str">
            <v>Tin học 1A6</v>
          </cell>
          <cell r="J661" t="str">
            <v>Tô màu theo mẫu</v>
          </cell>
          <cell r="K661" t="str">
            <v>Mạng máy tính</v>
          </cell>
        </row>
        <row r="662">
          <cell r="E662" t="str">
            <v>16Tin học 1A6</v>
          </cell>
          <cell r="F662">
            <v>16</v>
          </cell>
          <cell r="G662" t="str">
            <v>Tin học 1A6</v>
          </cell>
          <cell r="J662" t="str">
            <v>Tô màu theo mẫu</v>
          </cell>
          <cell r="K662" t="str">
            <v>Mạng máy tính</v>
          </cell>
        </row>
        <row r="663">
          <cell r="E663" t="str">
            <v>17Tin học 1A6</v>
          </cell>
          <cell r="F663">
            <v>17</v>
          </cell>
          <cell r="G663" t="str">
            <v>Tin học 1A6</v>
          </cell>
          <cell r="J663" t="str">
            <v>Tô màu tự do</v>
          </cell>
          <cell r="K663" t="str">
            <v>Mạng máy tính</v>
          </cell>
        </row>
        <row r="664">
          <cell r="E664" t="str">
            <v>18Tin học 1A6</v>
          </cell>
          <cell r="F664">
            <v>18</v>
          </cell>
          <cell r="G664" t="str">
            <v>Tin học 1A6</v>
          </cell>
          <cell r="J664" t="str">
            <v>Ôn tập tổng hợp – Kiểm tra</v>
          </cell>
          <cell r="K664" t="str">
            <v>Mạng máy tính</v>
          </cell>
        </row>
        <row r="665">
          <cell r="E665" t="str">
            <v>19Tin học 1A6</v>
          </cell>
          <cell r="F665">
            <v>19</v>
          </cell>
          <cell r="G665" t="str">
            <v>Tin học 1A6</v>
          </cell>
          <cell r="J665" t="str">
            <v>Phần mềm ATGT</v>
          </cell>
          <cell r="K665" t="str">
            <v>Mạng máy tính</v>
          </cell>
        </row>
        <row r="666">
          <cell r="E666" t="str">
            <v>20Tin học 1A6</v>
          </cell>
          <cell r="F666">
            <v>20</v>
          </cell>
          <cell r="G666" t="str">
            <v>Tin học 1A6</v>
          </cell>
          <cell r="J666" t="str">
            <v>Phần mềm ATGT (tiếp)</v>
          </cell>
          <cell r="K666" t="str">
            <v>Mạng máy tính</v>
          </cell>
        </row>
        <row r="667">
          <cell r="E667" t="str">
            <v>21Tin học 1A6</v>
          </cell>
          <cell r="F667">
            <v>21</v>
          </cell>
          <cell r="G667" t="str">
            <v>Tin học 1A6</v>
          </cell>
          <cell r="J667" t="str">
            <v>Học âm – vần với Việt Games</v>
          </cell>
          <cell r="K667" t="str">
            <v>Mạng máy tính</v>
          </cell>
        </row>
        <row r="668">
          <cell r="E668" t="str">
            <v>22Tin học 1A6</v>
          </cell>
          <cell r="F668">
            <v>22</v>
          </cell>
          <cell r="G668" t="str">
            <v>Tin học 1A6</v>
          </cell>
          <cell r="J668" t="str">
            <v>Học âm – vần với Việt Games (tiếp)</v>
          </cell>
          <cell r="K668" t="str">
            <v>Mạng máy tính</v>
          </cell>
        </row>
        <row r="669">
          <cell r="E669" t="str">
            <v>23Tin học 1A6</v>
          </cell>
          <cell r="F669">
            <v>23</v>
          </cell>
          <cell r="G669" t="str">
            <v>Tin học 1A6</v>
          </cell>
          <cell r="J669" t="str">
            <v>Làm quen với thiên nhiên với Việt Games</v>
          </cell>
          <cell r="K669" t="str">
            <v>Mạng máy tính</v>
          </cell>
        </row>
        <row r="670">
          <cell r="E670" t="str">
            <v>24Tin học 1A6</v>
          </cell>
          <cell r="F670">
            <v>24</v>
          </cell>
          <cell r="G670" t="str">
            <v>Tin học 1A6</v>
          </cell>
          <cell r="J670" t="str">
            <v>Làm quen với thiên nhiên với Việt Games</v>
          </cell>
          <cell r="K670" t="str">
            <v>Mạng máy tính</v>
          </cell>
        </row>
        <row r="671">
          <cell r="E671" t="str">
            <v>25Tin học 1A6</v>
          </cell>
          <cell r="F671">
            <v>25</v>
          </cell>
          <cell r="G671" t="str">
            <v>Tin học 1A6</v>
          </cell>
          <cell r="J671" t="str">
            <v>Học toán với Cùng học Toán 1</v>
          </cell>
          <cell r="K671" t="str">
            <v>Mạng máy tính</v>
          </cell>
        </row>
        <row r="672">
          <cell r="E672" t="str">
            <v>26Tin học 1A6</v>
          </cell>
          <cell r="F672">
            <v>26</v>
          </cell>
          <cell r="G672" t="str">
            <v>Tin học 1A6</v>
          </cell>
          <cell r="J672" t="str">
            <v>Học toán với Cùng học Toán 1 (tiếp)</v>
          </cell>
          <cell r="K672" t="str">
            <v>Mạng máy tính</v>
          </cell>
        </row>
        <row r="673">
          <cell r="E673" t="str">
            <v>27Tin học 1A6</v>
          </cell>
          <cell r="F673">
            <v>27</v>
          </cell>
          <cell r="G673" t="str">
            <v>Tin học 1A6</v>
          </cell>
          <cell r="J673" t="str">
            <v xml:space="preserve">Học toán với Violympic </v>
          </cell>
          <cell r="K673" t="str">
            <v>Mạng máy tính</v>
          </cell>
        </row>
        <row r="674">
          <cell r="E674" t="str">
            <v>28Tin học 1A6</v>
          </cell>
          <cell r="F674">
            <v>28</v>
          </cell>
          <cell r="G674" t="str">
            <v>Tin học 1A6</v>
          </cell>
          <cell r="J674" t="str">
            <v>Học toán với Violympic</v>
          </cell>
          <cell r="K674" t="str">
            <v>Mạng máy tính</v>
          </cell>
        </row>
        <row r="675">
          <cell r="E675" t="str">
            <v>29Tin học 1A6</v>
          </cell>
          <cell r="F675">
            <v>29</v>
          </cell>
          <cell r="G675" t="str">
            <v>Tin học 1A6</v>
          </cell>
          <cell r="J675" t="str">
            <v>Học toán với Violympic</v>
          </cell>
          <cell r="K675" t="str">
            <v>Mạng máy tính</v>
          </cell>
        </row>
        <row r="676">
          <cell r="E676" t="str">
            <v>30Tin học 1A6</v>
          </cell>
          <cell r="F676">
            <v>30</v>
          </cell>
          <cell r="G676" t="str">
            <v>Tin học 1A6</v>
          </cell>
          <cell r="J676" t="str">
            <v>Học toán với Violympic</v>
          </cell>
          <cell r="K676" t="str">
            <v>Mạng máy tính</v>
          </cell>
        </row>
        <row r="677">
          <cell r="E677" t="str">
            <v>31Tin học 1A6</v>
          </cell>
          <cell r="F677">
            <v>31</v>
          </cell>
          <cell r="G677" t="str">
            <v>Tin học 1A6</v>
          </cell>
          <cell r="J677" t="str">
            <v>Học toán với Violympic</v>
          </cell>
          <cell r="K677" t="str">
            <v>Mạng máy tính</v>
          </cell>
        </row>
        <row r="678">
          <cell r="E678" t="str">
            <v>32Tin học 1A6</v>
          </cell>
          <cell r="F678">
            <v>32</v>
          </cell>
          <cell r="G678" t="str">
            <v>Tin học 1A6</v>
          </cell>
          <cell r="J678" t="str">
            <v>Học toán với Violympic</v>
          </cell>
          <cell r="K678" t="str">
            <v>Mạng máy tính</v>
          </cell>
        </row>
        <row r="679">
          <cell r="E679" t="str">
            <v>33Tin học 1A6</v>
          </cell>
          <cell r="F679">
            <v>33</v>
          </cell>
          <cell r="G679" t="str">
            <v>Tin học 1A6</v>
          </cell>
          <cell r="J679" t="str">
            <v>Học toán với Violympic</v>
          </cell>
          <cell r="K679" t="str">
            <v>Mạng máy tính</v>
          </cell>
        </row>
        <row r="680">
          <cell r="E680" t="str">
            <v>34Tin học 1A6</v>
          </cell>
          <cell r="F680">
            <v>34</v>
          </cell>
          <cell r="G680" t="str">
            <v>Tin học 1A6</v>
          </cell>
          <cell r="J680" t="str">
            <v>Học toán với Cùng học Toán 1</v>
          </cell>
          <cell r="K680" t="str">
            <v>Mạng máy tính</v>
          </cell>
        </row>
        <row r="681">
          <cell r="E681" t="str">
            <v>35Tin học 1A6</v>
          </cell>
          <cell r="F681">
            <v>35</v>
          </cell>
          <cell r="G681" t="str">
            <v>Tin học 1A6</v>
          </cell>
          <cell r="J681" t="str">
            <v>Học toán với Cùng học Toán 1</v>
          </cell>
          <cell r="K681" t="str">
            <v>Mạng máy tính</v>
          </cell>
        </row>
        <row r="682">
          <cell r="E682" t="str">
            <v>1Tin học 2A1</v>
          </cell>
          <cell r="F682">
            <v>1</v>
          </cell>
          <cell r="G682" t="str">
            <v>Tin học 2A1</v>
          </cell>
          <cell r="J682" t="str">
            <v xml:space="preserve">Làm quen với máy tính </v>
          </cell>
          <cell r="K682" t="str">
            <v>Mạng máy tính</v>
          </cell>
        </row>
        <row r="683">
          <cell r="E683" t="str">
            <v>2Tin học 2A1</v>
          </cell>
          <cell r="F683">
            <v>2</v>
          </cell>
          <cell r="G683" t="str">
            <v>Tin học 2A1</v>
          </cell>
          <cell r="J683" t="str">
            <v>Nhắc lại về trò chơi Mickey</v>
          </cell>
          <cell r="K683" t="str">
            <v>Mạng máy tính</v>
          </cell>
        </row>
        <row r="684">
          <cell r="E684" t="str">
            <v>3Tin học 2A1</v>
          </cell>
          <cell r="F684">
            <v>3</v>
          </cell>
          <cell r="G684" t="str">
            <v>Tin học 2A1</v>
          </cell>
          <cell r="J684" t="str">
            <v xml:space="preserve">Nhắc lại về phần mềm Vui học cùng chữ cái </v>
          </cell>
          <cell r="K684" t="str">
            <v>Mạng máy tính</v>
          </cell>
        </row>
        <row r="685">
          <cell r="E685" t="str">
            <v>4Tin học 2A1</v>
          </cell>
          <cell r="F685">
            <v>4</v>
          </cell>
          <cell r="G685" t="str">
            <v>Tin học 2A1</v>
          </cell>
          <cell r="J685" t="str">
            <v>Luyện tập tổng hợp</v>
          </cell>
          <cell r="K685" t="str">
            <v>Mạng máy tính</v>
          </cell>
        </row>
        <row r="686">
          <cell r="E686" t="str">
            <v>5Tin học 2A1</v>
          </cell>
          <cell r="F686">
            <v>5</v>
          </cell>
          <cell r="G686" t="str">
            <v>Tin học 2A1</v>
          </cell>
          <cell r="J686" t="str">
            <v>Làm quen với soạn thảo văn bản</v>
          </cell>
          <cell r="K686" t="str">
            <v>Mạng máy tính</v>
          </cell>
        </row>
        <row r="687">
          <cell r="E687" t="str">
            <v>6Tin học 2A1</v>
          </cell>
          <cell r="F687">
            <v>6</v>
          </cell>
          <cell r="G687" t="str">
            <v>Tin học 2A1</v>
          </cell>
          <cell r="J687" t="str">
            <v>Làm quen với soạn thảo văn bản (tiếp)</v>
          </cell>
          <cell r="K687" t="str">
            <v>Mạng máy tính</v>
          </cell>
        </row>
        <row r="688">
          <cell r="E688" t="str">
            <v>7Tin học 2A1</v>
          </cell>
          <cell r="F688">
            <v>7</v>
          </cell>
          <cell r="G688" t="str">
            <v>Tin học 2A1</v>
          </cell>
          <cell r="J688" t="str">
            <v>Phần mềm ATGT (dành cho lớp 2)</v>
          </cell>
          <cell r="K688" t="str">
            <v>Mạng máy tính</v>
          </cell>
        </row>
        <row r="689">
          <cell r="E689" t="str">
            <v>8Tin học 2A1</v>
          </cell>
          <cell r="F689">
            <v>8</v>
          </cell>
          <cell r="G689" t="str">
            <v>Tin học 2A1</v>
          </cell>
          <cell r="J689" t="str">
            <v>Phần mềm ATGT (dành cho lớp 2)</v>
          </cell>
          <cell r="K689" t="str">
            <v>Mạng máy tính</v>
          </cell>
        </row>
        <row r="690">
          <cell r="E690" t="str">
            <v>9Tin học 2A1</v>
          </cell>
          <cell r="F690">
            <v>9</v>
          </cell>
          <cell r="G690" t="str">
            <v>Tin học 2A1</v>
          </cell>
          <cell r="J690" t="str">
            <v>Nâng cao sử dụng chuột với Mouse Skills</v>
          </cell>
          <cell r="K690" t="str">
            <v>Mạng máy tính</v>
          </cell>
        </row>
        <row r="691">
          <cell r="E691" t="str">
            <v>10Tin học 2A1</v>
          </cell>
          <cell r="F691">
            <v>10</v>
          </cell>
          <cell r="G691" t="str">
            <v>Tin học 2A1</v>
          </cell>
          <cell r="J691" t="str">
            <v>Nâng cao sử dụng chuột với Mouse Skills (tiếp)</v>
          </cell>
          <cell r="K691" t="str">
            <v>Mạng máy tính</v>
          </cell>
        </row>
        <row r="692">
          <cell r="E692" t="str">
            <v>11Tin học 2A1</v>
          </cell>
          <cell r="F692">
            <v>11</v>
          </cell>
          <cell r="G692" t="str">
            <v>Tin học 2A1</v>
          </cell>
          <cell r="J692" t="str">
            <v>Chip Challange</v>
          </cell>
          <cell r="K692" t="str">
            <v>Mạng máy tính</v>
          </cell>
        </row>
        <row r="693">
          <cell r="E693" t="str">
            <v>12Tin học 2A1</v>
          </cell>
          <cell r="F693">
            <v>12</v>
          </cell>
          <cell r="G693" t="str">
            <v>Tin học 2A1</v>
          </cell>
          <cell r="J693" t="str">
            <v>Monkey Maths 2</v>
          </cell>
          <cell r="K693" t="str">
            <v>Mạng máy tính</v>
          </cell>
        </row>
        <row r="694">
          <cell r="E694" t="str">
            <v>13Tin học 2A1</v>
          </cell>
          <cell r="F694">
            <v>13</v>
          </cell>
          <cell r="G694" t="str">
            <v>Tin học 2A1</v>
          </cell>
          <cell r="J694" t="str">
            <v xml:space="preserve">Làm quen với internet </v>
          </cell>
          <cell r="K694" t="str">
            <v>Mạng máy tính</v>
          </cell>
        </row>
        <row r="695">
          <cell r="E695" t="str">
            <v>14Tin học 2A1</v>
          </cell>
          <cell r="F695">
            <v>14</v>
          </cell>
          <cell r="G695" t="str">
            <v>Tin học 2A1</v>
          </cell>
          <cell r="J695" t="str">
            <v>Luyện tập tổng hợp</v>
          </cell>
          <cell r="K695" t="str">
            <v>Mạng máy tính</v>
          </cell>
        </row>
        <row r="696">
          <cell r="E696" t="str">
            <v>15Tin học 2A1</v>
          </cell>
          <cell r="F696">
            <v>15</v>
          </cell>
          <cell r="G696" t="str">
            <v>Tin học 2A1</v>
          </cell>
          <cell r="J696" t="str">
            <v>Học toán với Cùng học Toán 2</v>
          </cell>
          <cell r="K696" t="str">
            <v>Mạng máy tính</v>
          </cell>
        </row>
        <row r="697">
          <cell r="E697" t="str">
            <v>16Tin học 2A1</v>
          </cell>
          <cell r="F697">
            <v>16</v>
          </cell>
          <cell r="G697" t="str">
            <v>Tin học 2A1</v>
          </cell>
          <cell r="J697" t="str">
            <v>Học toán với Cùng học Toán 2 (tiếp)</v>
          </cell>
          <cell r="K697" t="str">
            <v>Mạng máy tính</v>
          </cell>
        </row>
        <row r="698">
          <cell r="E698" t="str">
            <v>17Tin học 2A1</v>
          </cell>
          <cell r="F698">
            <v>17</v>
          </cell>
          <cell r="G698" t="str">
            <v>Tin học 2A1</v>
          </cell>
          <cell r="J698" t="str">
            <v>Ôn tập tổng hợp</v>
          </cell>
          <cell r="K698" t="str">
            <v>Mạng máy tính</v>
          </cell>
        </row>
        <row r="699">
          <cell r="E699" t="str">
            <v>18Tin học 2A1</v>
          </cell>
          <cell r="F699">
            <v>18</v>
          </cell>
          <cell r="G699" t="str">
            <v>Tin học 2A1</v>
          </cell>
          <cell r="J699" t="str">
            <v>Kiểm tra</v>
          </cell>
          <cell r="K699" t="str">
            <v>Mạng máy tính</v>
          </cell>
        </row>
        <row r="700">
          <cell r="E700" t="str">
            <v>19Tin học 2A1</v>
          </cell>
          <cell r="F700">
            <v>19</v>
          </cell>
          <cell r="G700" t="str">
            <v>Tin học 2A1</v>
          </cell>
          <cell r="J700" t="str">
            <v>Trò chơi Sticks</v>
          </cell>
          <cell r="K700" t="str">
            <v>Mạng máy tính</v>
          </cell>
        </row>
        <row r="701">
          <cell r="E701" t="str">
            <v>20Tin học 2A1</v>
          </cell>
          <cell r="F701">
            <v>20</v>
          </cell>
          <cell r="G701" t="str">
            <v>Tin học 2A1</v>
          </cell>
          <cell r="J701" t="str">
            <v>Trò chơi Sticks (tiếp)</v>
          </cell>
          <cell r="K701" t="str">
            <v>Mạng máy tính</v>
          </cell>
        </row>
        <row r="702">
          <cell r="E702" t="str">
            <v>21Tin học 2A1</v>
          </cell>
          <cell r="F702">
            <v>21</v>
          </cell>
          <cell r="G702" t="str">
            <v>Tin học 2A1</v>
          </cell>
          <cell r="J702" t="str">
            <v xml:space="preserve">Phần mềm học vần tiếng Việt </v>
          </cell>
          <cell r="K702" t="str">
            <v>Mạng máy tính</v>
          </cell>
        </row>
        <row r="703">
          <cell r="E703" t="str">
            <v>22Tin học 2A1</v>
          </cell>
          <cell r="F703">
            <v>22</v>
          </cell>
          <cell r="G703" t="str">
            <v>Tin học 2A1</v>
          </cell>
          <cell r="J703" t="str">
            <v>Phần mềm học vần tiếng Việt (tiếp)</v>
          </cell>
          <cell r="K703" t="str">
            <v>Mạng máy tính</v>
          </cell>
        </row>
        <row r="704">
          <cell r="E704" t="str">
            <v>23Tin học 2A1</v>
          </cell>
          <cell r="F704">
            <v>23</v>
          </cell>
          <cell r="G704" t="str">
            <v>Tin học 2A1</v>
          </cell>
          <cell r="J704" t="str">
            <v>Phần mềm học vần tiếng Việt (tiếp)</v>
          </cell>
          <cell r="K704" t="str">
            <v>Mạng máy tính</v>
          </cell>
        </row>
        <row r="705">
          <cell r="E705" t="str">
            <v>24Tin học 2A1</v>
          </cell>
          <cell r="F705">
            <v>24</v>
          </cell>
          <cell r="G705" t="str">
            <v>Tin học 2A1</v>
          </cell>
          <cell r="J705" t="str">
            <v>Làm quen với thiên nhiên với Việt Games</v>
          </cell>
          <cell r="K705" t="str">
            <v>Mạng máy tính</v>
          </cell>
        </row>
        <row r="706">
          <cell r="E706" t="str">
            <v>25Tin học 2A1</v>
          </cell>
          <cell r="F706">
            <v>25</v>
          </cell>
          <cell r="G706" t="str">
            <v>Tin học 2A1</v>
          </cell>
          <cell r="J706" t="str">
            <v>Học toán với Cùng học Toán 2 (tiếp)</v>
          </cell>
          <cell r="K706" t="str">
            <v>Mạng máy tính</v>
          </cell>
        </row>
        <row r="707">
          <cell r="E707" t="str">
            <v>26Tin học 2A1</v>
          </cell>
          <cell r="F707">
            <v>26</v>
          </cell>
          <cell r="G707" t="str">
            <v>Tin học 2A1</v>
          </cell>
          <cell r="J707" t="str">
            <v>Học toán với Cùng học Toán 2 (tiếp)</v>
          </cell>
          <cell r="K707" t="str">
            <v>Mạng máy tính</v>
          </cell>
        </row>
        <row r="708">
          <cell r="E708" t="str">
            <v>27Tin học 2A1</v>
          </cell>
          <cell r="F708">
            <v>27</v>
          </cell>
          <cell r="G708" t="str">
            <v>Tin học 2A1</v>
          </cell>
          <cell r="J708" t="str">
            <v xml:space="preserve">Học toán với Violympic </v>
          </cell>
          <cell r="K708" t="str">
            <v>Mạng máy tính</v>
          </cell>
        </row>
        <row r="709">
          <cell r="E709" t="str">
            <v>28Tin học 2A1</v>
          </cell>
          <cell r="F709">
            <v>28</v>
          </cell>
          <cell r="G709" t="str">
            <v>Tin học 2A1</v>
          </cell>
          <cell r="J709" t="str">
            <v>Học toán với Violympic</v>
          </cell>
          <cell r="K709" t="str">
            <v>Mạng máy tính</v>
          </cell>
        </row>
        <row r="710">
          <cell r="E710" t="str">
            <v>29Tin học 2A1</v>
          </cell>
          <cell r="F710">
            <v>29</v>
          </cell>
          <cell r="G710" t="str">
            <v>Tin học 2A1</v>
          </cell>
          <cell r="J710" t="str">
            <v>Học toán với Violympic</v>
          </cell>
          <cell r="K710" t="str">
            <v>Mạng máy tính</v>
          </cell>
        </row>
        <row r="711">
          <cell r="E711" t="str">
            <v>30Tin học 2A1</v>
          </cell>
          <cell r="F711">
            <v>30</v>
          </cell>
          <cell r="G711" t="str">
            <v>Tin học 2A1</v>
          </cell>
          <cell r="J711" t="str">
            <v>Học toán với Violympic</v>
          </cell>
          <cell r="K711" t="str">
            <v>Mạng máy tính</v>
          </cell>
        </row>
        <row r="712">
          <cell r="E712" t="str">
            <v>31Tin học 2A1</v>
          </cell>
          <cell r="F712">
            <v>31</v>
          </cell>
          <cell r="G712" t="str">
            <v>Tin học 2A1</v>
          </cell>
          <cell r="J712" t="str">
            <v>Học toán với Violympic</v>
          </cell>
          <cell r="K712" t="str">
            <v>Mạng máy tính</v>
          </cell>
        </row>
        <row r="713">
          <cell r="E713" t="str">
            <v>32Tin học 2A1</v>
          </cell>
          <cell r="F713">
            <v>32</v>
          </cell>
          <cell r="G713" t="str">
            <v>Tin học 2A1</v>
          </cell>
          <cell r="J713" t="str">
            <v>Học toán với Violympic</v>
          </cell>
          <cell r="K713" t="str">
            <v>Mạng máy tính</v>
          </cell>
        </row>
        <row r="714">
          <cell r="E714" t="str">
            <v>33Tin học 2A1</v>
          </cell>
          <cell r="F714">
            <v>33</v>
          </cell>
          <cell r="G714" t="str">
            <v>Tin học 2A1</v>
          </cell>
          <cell r="J714" t="str">
            <v>Học toán với Violympic</v>
          </cell>
          <cell r="K714" t="str">
            <v>Mạng máy tính</v>
          </cell>
        </row>
        <row r="715">
          <cell r="E715" t="str">
            <v>34Tin học 2A1</v>
          </cell>
          <cell r="F715">
            <v>34</v>
          </cell>
          <cell r="G715" t="str">
            <v>Tin học 2A1</v>
          </cell>
          <cell r="J715" t="str">
            <v xml:space="preserve">Học toán với Cùng học Toán 2 </v>
          </cell>
          <cell r="K715" t="str">
            <v>Mạng máy tính</v>
          </cell>
        </row>
        <row r="716">
          <cell r="E716" t="str">
            <v>35Tin học 2A1</v>
          </cell>
          <cell r="F716">
            <v>35</v>
          </cell>
          <cell r="G716" t="str">
            <v>Tin học 2A1</v>
          </cell>
          <cell r="J716" t="str">
            <v xml:space="preserve">Học toán với Cùng học Toán 2 </v>
          </cell>
          <cell r="K716" t="str">
            <v>Mạng máy tính</v>
          </cell>
        </row>
        <row r="717">
          <cell r="E717" t="str">
            <v>1Tin học 2A2</v>
          </cell>
          <cell r="F717">
            <v>1</v>
          </cell>
          <cell r="G717" t="str">
            <v>Tin học 2A2</v>
          </cell>
          <cell r="J717" t="str">
            <v xml:space="preserve">Làm quen với máy tính </v>
          </cell>
          <cell r="K717" t="str">
            <v>Mạng máy tính</v>
          </cell>
        </row>
        <row r="718">
          <cell r="E718" t="str">
            <v>2Tin học 2A2</v>
          </cell>
          <cell r="F718">
            <v>2</v>
          </cell>
          <cell r="G718" t="str">
            <v>Tin học 2A2</v>
          </cell>
          <cell r="J718" t="str">
            <v>Nhắc lại về trò chơi Mickey</v>
          </cell>
          <cell r="K718" t="str">
            <v>Mạng máy tính</v>
          </cell>
        </row>
        <row r="719">
          <cell r="E719" t="str">
            <v>3Tin học 2A2</v>
          </cell>
          <cell r="F719">
            <v>3</v>
          </cell>
          <cell r="G719" t="str">
            <v>Tin học 2A2</v>
          </cell>
          <cell r="J719" t="str">
            <v xml:space="preserve">Nhắc lại về phần mềm Vui học cùng chữ cái </v>
          </cell>
          <cell r="K719" t="str">
            <v>Mạng máy tính</v>
          </cell>
        </row>
        <row r="720">
          <cell r="E720" t="str">
            <v>4Tin học 2A2</v>
          </cell>
          <cell r="F720">
            <v>4</v>
          </cell>
          <cell r="G720" t="str">
            <v>Tin học 2A2</v>
          </cell>
          <cell r="J720" t="str">
            <v>Luyện tập tổng hợp</v>
          </cell>
          <cell r="K720" t="str">
            <v>Mạng máy tính</v>
          </cell>
        </row>
        <row r="721">
          <cell r="E721" t="str">
            <v>5Tin học 2A2</v>
          </cell>
          <cell r="F721">
            <v>5</v>
          </cell>
          <cell r="G721" t="str">
            <v>Tin học 2A2</v>
          </cell>
          <cell r="J721" t="str">
            <v>Làm quen với soạn thảo văn bản</v>
          </cell>
          <cell r="K721" t="str">
            <v>Mạng máy tính</v>
          </cell>
        </row>
        <row r="722">
          <cell r="E722" t="str">
            <v>6Tin học 2A2</v>
          </cell>
          <cell r="F722">
            <v>6</v>
          </cell>
          <cell r="G722" t="str">
            <v>Tin học 2A2</v>
          </cell>
          <cell r="J722" t="str">
            <v>Làm quen với soạn thảo văn bản (tiếp)</v>
          </cell>
          <cell r="K722" t="str">
            <v>Mạng máy tính</v>
          </cell>
        </row>
        <row r="723">
          <cell r="E723" t="str">
            <v>7Tin học 2A2</v>
          </cell>
          <cell r="F723">
            <v>7</v>
          </cell>
          <cell r="G723" t="str">
            <v>Tin học 2A2</v>
          </cell>
          <cell r="J723" t="str">
            <v>Phần mềm ATGT (dành cho lớp 2)</v>
          </cell>
          <cell r="K723" t="str">
            <v>Mạng máy tính</v>
          </cell>
        </row>
        <row r="724">
          <cell r="E724" t="str">
            <v>8Tin học 2A2</v>
          </cell>
          <cell r="F724">
            <v>8</v>
          </cell>
          <cell r="G724" t="str">
            <v>Tin học 2A2</v>
          </cell>
          <cell r="J724" t="str">
            <v>Phần mềm ATGT (dành cho lớp 2)</v>
          </cell>
          <cell r="K724" t="str">
            <v>Mạng máy tính</v>
          </cell>
        </row>
        <row r="725">
          <cell r="E725" t="str">
            <v>9Tin học 2A2</v>
          </cell>
          <cell r="F725">
            <v>9</v>
          </cell>
          <cell r="G725" t="str">
            <v>Tin học 2A2</v>
          </cell>
          <cell r="J725" t="str">
            <v>Nâng cao sử dụng chuột với Mouse Skills</v>
          </cell>
          <cell r="K725" t="str">
            <v>Mạng máy tính</v>
          </cell>
        </row>
        <row r="726">
          <cell r="E726" t="str">
            <v>10Tin học 2A2</v>
          </cell>
          <cell r="F726">
            <v>10</v>
          </cell>
          <cell r="G726" t="str">
            <v>Tin học 2A2</v>
          </cell>
          <cell r="J726" t="str">
            <v>Nâng cao sử dụng chuột với Mouse Skills (tiếp)</v>
          </cell>
          <cell r="K726" t="str">
            <v>Mạng máy tính</v>
          </cell>
        </row>
        <row r="727">
          <cell r="E727" t="str">
            <v>11Tin học 2A2</v>
          </cell>
          <cell r="F727">
            <v>11</v>
          </cell>
          <cell r="G727" t="str">
            <v>Tin học 2A2</v>
          </cell>
          <cell r="J727" t="str">
            <v>Chip Challange</v>
          </cell>
          <cell r="K727" t="str">
            <v>Mạng máy tính</v>
          </cell>
        </row>
        <row r="728">
          <cell r="E728" t="str">
            <v>12Tin học 2A2</v>
          </cell>
          <cell r="F728">
            <v>12</v>
          </cell>
          <cell r="G728" t="str">
            <v>Tin học 2A2</v>
          </cell>
          <cell r="J728" t="str">
            <v>Monkey Maths 2</v>
          </cell>
          <cell r="K728" t="str">
            <v>Mạng máy tính</v>
          </cell>
        </row>
        <row r="729">
          <cell r="E729" t="str">
            <v>13Tin học 2A2</v>
          </cell>
          <cell r="F729">
            <v>13</v>
          </cell>
          <cell r="G729" t="str">
            <v>Tin học 2A2</v>
          </cell>
          <cell r="J729" t="str">
            <v xml:space="preserve">Làm quen với internet </v>
          </cell>
          <cell r="K729" t="str">
            <v>Mạng máy tính</v>
          </cell>
        </row>
        <row r="730">
          <cell r="E730" t="str">
            <v>14Tin học 2A2</v>
          </cell>
          <cell r="F730">
            <v>14</v>
          </cell>
          <cell r="G730" t="str">
            <v>Tin học 2A2</v>
          </cell>
          <cell r="J730" t="str">
            <v>Luyện tập tổng hợp</v>
          </cell>
          <cell r="K730" t="str">
            <v>Mạng máy tính</v>
          </cell>
        </row>
        <row r="731">
          <cell r="E731" t="str">
            <v>15Tin học 2A2</v>
          </cell>
          <cell r="F731">
            <v>15</v>
          </cell>
          <cell r="G731" t="str">
            <v>Tin học 2A2</v>
          </cell>
          <cell r="J731" t="str">
            <v>Học toán với Cùng học Toán 2</v>
          </cell>
          <cell r="K731" t="str">
            <v>Mạng máy tính</v>
          </cell>
        </row>
        <row r="732">
          <cell r="E732" t="str">
            <v>16Tin học 2A2</v>
          </cell>
          <cell r="F732">
            <v>16</v>
          </cell>
          <cell r="G732" t="str">
            <v>Tin học 2A2</v>
          </cell>
          <cell r="J732" t="str">
            <v>Học toán với Cùng học Toán 2 (tiếp)</v>
          </cell>
          <cell r="K732" t="str">
            <v>Mạng máy tính</v>
          </cell>
        </row>
        <row r="733">
          <cell r="E733" t="str">
            <v>17Tin học 2A2</v>
          </cell>
          <cell r="F733">
            <v>17</v>
          </cell>
          <cell r="G733" t="str">
            <v>Tin học 2A2</v>
          </cell>
          <cell r="J733" t="str">
            <v>Ôn tập tổng hợp</v>
          </cell>
          <cell r="K733" t="str">
            <v>Mạng máy tính</v>
          </cell>
        </row>
        <row r="734">
          <cell r="E734" t="str">
            <v>18Tin học 2A2</v>
          </cell>
          <cell r="F734">
            <v>18</v>
          </cell>
          <cell r="G734" t="str">
            <v>Tin học 2A2</v>
          </cell>
          <cell r="J734" t="str">
            <v>Kiểm tra</v>
          </cell>
          <cell r="K734" t="str">
            <v>Mạng máy tính</v>
          </cell>
        </row>
        <row r="735">
          <cell r="E735" t="str">
            <v>19Tin học 2A2</v>
          </cell>
          <cell r="F735">
            <v>19</v>
          </cell>
          <cell r="G735" t="str">
            <v>Tin học 2A2</v>
          </cell>
          <cell r="J735" t="str">
            <v>Trò chơi Sticks</v>
          </cell>
          <cell r="K735" t="str">
            <v>Mạng máy tính</v>
          </cell>
        </row>
        <row r="736">
          <cell r="E736" t="str">
            <v>20Tin học 2A2</v>
          </cell>
          <cell r="F736">
            <v>20</v>
          </cell>
          <cell r="G736" t="str">
            <v>Tin học 2A2</v>
          </cell>
          <cell r="J736" t="str">
            <v>Trò chơi Sticks (tiếp)</v>
          </cell>
          <cell r="K736" t="str">
            <v>Mạng máy tính</v>
          </cell>
        </row>
        <row r="737">
          <cell r="E737" t="str">
            <v>21Tin học 2A2</v>
          </cell>
          <cell r="F737">
            <v>21</v>
          </cell>
          <cell r="G737" t="str">
            <v>Tin học 2A2</v>
          </cell>
          <cell r="J737" t="str">
            <v xml:space="preserve">Phần mềm học vần tiếng Việt </v>
          </cell>
          <cell r="K737" t="str">
            <v>Mạng máy tính</v>
          </cell>
        </row>
        <row r="738">
          <cell r="E738" t="str">
            <v>22Tin học 2A2</v>
          </cell>
          <cell r="F738">
            <v>22</v>
          </cell>
          <cell r="G738" t="str">
            <v>Tin học 2A2</v>
          </cell>
          <cell r="J738" t="str">
            <v>Phần mềm học vần tiếng Việt (tiếp)</v>
          </cell>
          <cell r="K738" t="str">
            <v>Mạng máy tính</v>
          </cell>
        </row>
        <row r="739">
          <cell r="E739" t="str">
            <v>23Tin học 2A2</v>
          </cell>
          <cell r="F739">
            <v>23</v>
          </cell>
          <cell r="G739" t="str">
            <v>Tin học 2A2</v>
          </cell>
          <cell r="J739" t="str">
            <v>Phần mềm học vần tiếng Việt (tiếp)</v>
          </cell>
          <cell r="K739" t="str">
            <v>Mạng máy tính</v>
          </cell>
        </row>
        <row r="740">
          <cell r="E740" t="str">
            <v>24Tin học 2A2</v>
          </cell>
          <cell r="F740">
            <v>24</v>
          </cell>
          <cell r="G740" t="str">
            <v>Tin học 2A2</v>
          </cell>
          <cell r="J740" t="str">
            <v>Làm quen với thiên nhiên với Việt Games</v>
          </cell>
          <cell r="K740" t="str">
            <v>Mạng máy tính</v>
          </cell>
        </row>
        <row r="741">
          <cell r="E741" t="str">
            <v>25Tin học 2A2</v>
          </cell>
          <cell r="F741">
            <v>25</v>
          </cell>
          <cell r="G741" t="str">
            <v>Tin học 2A2</v>
          </cell>
          <cell r="J741" t="str">
            <v>Học toán với Cùng học Toán 2 (tiếp)</v>
          </cell>
          <cell r="K741" t="str">
            <v>Mạng máy tính</v>
          </cell>
        </row>
        <row r="742">
          <cell r="E742" t="str">
            <v>26Tin học 2A2</v>
          </cell>
          <cell r="F742">
            <v>26</v>
          </cell>
          <cell r="G742" t="str">
            <v>Tin học 2A2</v>
          </cell>
          <cell r="J742" t="str">
            <v>Học toán với Cùng học Toán 2 (tiếp)</v>
          </cell>
          <cell r="K742" t="str">
            <v>Mạng máy tính</v>
          </cell>
        </row>
        <row r="743">
          <cell r="E743" t="str">
            <v>27Tin học 2A2</v>
          </cell>
          <cell r="F743">
            <v>27</v>
          </cell>
          <cell r="G743" t="str">
            <v>Tin học 2A2</v>
          </cell>
          <cell r="J743" t="str">
            <v xml:space="preserve">Học toán với Violympic </v>
          </cell>
          <cell r="K743" t="str">
            <v>Mạng máy tính</v>
          </cell>
        </row>
        <row r="744">
          <cell r="E744" t="str">
            <v>28Tin học 2A2</v>
          </cell>
          <cell r="F744">
            <v>28</v>
          </cell>
          <cell r="G744" t="str">
            <v>Tin học 2A2</v>
          </cell>
          <cell r="J744" t="str">
            <v>Học toán với Violympic</v>
          </cell>
          <cell r="K744" t="str">
            <v>Mạng máy tính</v>
          </cell>
        </row>
        <row r="745">
          <cell r="E745" t="str">
            <v>29Tin học 2A2</v>
          </cell>
          <cell r="F745">
            <v>29</v>
          </cell>
          <cell r="G745" t="str">
            <v>Tin học 2A2</v>
          </cell>
          <cell r="J745" t="str">
            <v>Học toán với Violympic</v>
          </cell>
          <cell r="K745" t="str">
            <v>Mạng máy tính</v>
          </cell>
        </row>
        <row r="746">
          <cell r="E746" t="str">
            <v>30Tin học 2A2</v>
          </cell>
          <cell r="F746">
            <v>30</v>
          </cell>
          <cell r="G746" t="str">
            <v>Tin học 2A2</v>
          </cell>
          <cell r="J746" t="str">
            <v>Học toán với Violympic</v>
          </cell>
          <cell r="K746" t="str">
            <v>Mạng máy tính</v>
          </cell>
        </row>
        <row r="747">
          <cell r="E747" t="str">
            <v>31Tin học 2A2</v>
          </cell>
          <cell r="F747">
            <v>31</v>
          </cell>
          <cell r="G747" t="str">
            <v>Tin học 2A2</v>
          </cell>
          <cell r="J747" t="str">
            <v>Học toán với Violympic</v>
          </cell>
          <cell r="K747" t="str">
            <v>Mạng máy tính</v>
          </cell>
        </row>
        <row r="748">
          <cell r="E748" t="str">
            <v>32Tin học 2A2</v>
          </cell>
          <cell r="F748">
            <v>32</v>
          </cell>
          <cell r="G748" t="str">
            <v>Tin học 2A2</v>
          </cell>
          <cell r="J748" t="str">
            <v>Học toán với Violympic</v>
          </cell>
          <cell r="K748" t="str">
            <v>Mạng máy tính</v>
          </cell>
        </row>
        <row r="749">
          <cell r="E749" t="str">
            <v>33Tin học 2A2</v>
          </cell>
          <cell r="F749">
            <v>33</v>
          </cell>
          <cell r="G749" t="str">
            <v>Tin học 2A2</v>
          </cell>
          <cell r="J749" t="str">
            <v>Học toán với Violympic</v>
          </cell>
          <cell r="K749" t="str">
            <v>Mạng máy tính</v>
          </cell>
        </row>
        <row r="750">
          <cell r="E750" t="str">
            <v>34Tin học 2A2</v>
          </cell>
          <cell r="F750">
            <v>34</v>
          </cell>
          <cell r="G750" t="str">
            <v>Tin học 2A2</v>
          </cell>
          <cell r="J750" t="str">
            <v xml:space="preserve">Học toán với Cùng học Toán 2 </v>
          </cell>
          <cell r="K750" t="str">
            <v>Mạng máy tính</v>
          </cell>
        </row>
        <row r="751">
          <cell r="E751" t="str">
            <v>35Tin học 2A2</v>
          </cell>
          <cell r="F751">
            <v>35</v>
          </cell>
          <cell r="G751" t="str">
            <v>Tin học 2A2</v>
          </cell>
          <cell r="J751" t="str">
            <v xml:space="preserve">Học toán với Cùng học Toán 2 </v>
          </cell>
          <cell r="K751" t="str">
            <v>Mạng máy tính</v>
          </cell>
        </row>
        <row r="752">
          <cell r="E752" t="str">
            <v>1Tin học 2A3</v>
          </cell>
          <cell r="F752">
            <v>1</v>
          </cell>
          <cell r="G752" t="str">
            <v>Tin học 2A3</v>
          </cell>
          <cell r="J752" t="str">
            <v xml:space="preserve">Làm quen với máy tính </v>
          </cell>
          <cell r="K752" t="str">
            <v>Mạng máy tính</v>
          </cell>
        </row>
        <row r="753">
          <cell r="E753" t="str">
            <v>2Tin học 2A3</v>
          </cell>
          <cell r="F753">
            <v>2</v>
          </cell>
          <cell r="G753" t="str">
            <v>Tin học 2A3</v>
          </cell>
          <cell r="J753" t="str">
            <v>Nhắc lại về trò chơi Mickey</v>
          </cell>
          <cell r="K753" t="str">
            <v>Mạng máy tính</v>
          </cell>
        </row>
        <row r="754">
          <cell r="E754" t="str">
            <v>3Tin học 2A3</v>
          </cell>
          <cell r="F754">
            <v>3</v>
          </cell>
          <cell r="G754" t="str">
            <v>Tin học 2A3</v>
          </cell>
          <cell r="J754" t="str">
            <v xml:space="preserve">Nhắc lại về phần mềm Vui học cùng chữ cái </v>
          </cell>
          <cell r="K754" t="str">
            <v>Mạng máy tính</v>
          </cell>
        </row>
        <row r="755">
          <cell r="E755" t="str">
            <v>4Tin học 2A3</v>
          </cell>
          <cell r="F755">
            <v>4</v>
          </cell>
          <cell r="G755" t="str">
            <v>Tin học 2A3</v>
          </cell>
          <cell r="J755" t="str">
            <v>Luyện tập tổng hợp</v>
          </cell>
          <cell r="K755" t="str">
            <v>Mạng máy tính</v>
          </cell>
        </row>
        <row r="756">
          <cell r="E756" t="str">
            <v>5Tin học 2A3</v>
          </cell>
          <cell r="F756">
            <v>5</v>
          </cell>
          <cell r="G756" t="str">
            <v>Tin học 2A3</v>
          </cell>
          <cell r="J756" t="str">
            <v>Làm quen với soạn thảo văn bản</v>
          </cell>
          <cell r="K756" t="str">
            <v>Mạng máy tính</v>
          </cell>
        </row>
        <row r="757">
          <cell r="E757" t="str">
            <v>6Tin học 2A3</v>
          </cell>
          <cell r="F757">
            <v>6</v>
          </cell>
          <cell r="G757" t="str">
            <v>Tin học 2A3</v>
          </cell>
          <cell r="J757" t="str">
            <v>Làm quen với soạn thảo văn bản (tiếp)</v>
          </cell>
          <cell r="K757" t="str">
            <v>Mạng máy tính</v>
          </cell>
        </row>
        <row r="758">
          <cell r="E758" t="str">
            <v>7Tin học 2A3</v>
          </cell>
          <cell r="F758">
            <v>7</v>
          </cell>
          <cell r="G758" t="str">
            <v>Tin học 2A3</v>
          </cell>
          <cell r="J758" t="str">
            <v>Phần mềm ATGT (dành cho lớp 2)</v>
          </cell>
          <cell r="K758" t="str">
            <v>Mạng máy tính</v>
          </cell>
        </row>
        <row r="759">
          <cell r="E759" t="str">
            <v>8Tin học 2A3</v>
          </cell>
          <cell r="F759">
            <v>8</v>
          </cell>
          <cell r="G759" t="str">
            <v>Tin học 2A3</v>
          </cell>
          <cell r="J759" t="str">
            <v>Phần mềm ATGT (dành cho lớp 2)</v>
          </cell>
          <cell r="K759" t="str">
            <v>Mạng máy tính</v>
          </cell>
        </row>
        <row r="760">
          <cell r="E760" t="str">
            <v>9Tin học 2A3</v>
          </cell>
          <cell r="F760">
            <v>9</v>
          </cell>
          <cell r="G760" t="str">
            <v>Tin học 2A3</v>
          </cell>
          <cell r="J760" t="str">
            <v>Nâng cao sử dụng chuột với Mouse Skills</v>
          </cell>
          <cell r="K760" t="str">
            <v>Mạng máy tính</v>
          </cell>
        </row>
        <row r="761">
          <cell r="E761" t="str">
            <v>10Tin học 2A3</v>
          </cell>
          <cell r="F761">
            <v>10</v>
          </cell>
          <cell r="G761" t="str">
            <v>Tin học 2A3</v>
          </cell>
          <cell r="J761" t="str">
            <v>Nâng cao sử dụng chuột với Mouse Skills (tiếp)</v>
          </cell>
          <cell r="K761" t="str">
            <v>Mạng máy tính</v>
          </cell>
        </row>
        <row r="762">
          <cell r="E762" t="str">
            <v>11Tin học 2A3</v>
          </cell>
          <cell r="F762">
            <v>11</v>
          </cell>
          <cell r="G762" t="str">
            <v>Tin học 2A3</v>
          </cell>
          <cell r="J762" t="str">
            <v>Chip Challange</v>
          </cell>
          <cell r="K762" t="str">
            <v>Mạng máy tính</v>
          </cell>
        </row>
        <row r="763">
          <cell r="E763" t="str">
            <v>12Tin học 2A3</v>
          </cell>
          <cell r="F763">
            <v>12</v>
          </cell>
          <cell r="G763" t="str">
            <v>Tin học 2A3</v>
          </cell>
          <cell r="J763" t="str">
            <v>Monkey Maths 2</v>
          </cell>
          <cell r="K763" t="str">
            <v>Mạng máy tính</v>
          </cell>
        </row>
        <row r="764">
          <cell r="E764" t="str">
            <v>13Tin học 2A3</v>
          </cell>
          <cell r="F764">
            <v>13</v>
          </cell>
          <cell r="G764" t="str">
            <v>Tin học 2A3</v>
          </cell>
          <cell r="J764" t="str">
            <v xml:space="preserve">Làm quen với internet </v>
          </cell>
          <cell r="K764" t="str">
            <v>Mạng máy tính</v>
          </cell>
        </row>
        <row r="765">
          <cell r="E765" t="str">
            <v>14Tin học 2A3</v>
          </cell>
          <cell r="F765">
            <v>14</v>
          </cell>
          <cell r="G765" t="str">
            <v>Tin học 2A3</v>
          </cell>
          <cell r="J765" t="str">
            <v>Luyện tập tổng hợp</v>
          </cell>
          <cell r="K765" t="str">
            <v>Mạng máy tính</v>
          </cell>
        </row>
        <row r="766">
          <cell r="E766" t="str">
            <v>15Tin học 2A3</v>
          </cell>
          <cell r="F766">
            <v>15</v>
          </cell>
          <cell r="G766" t="str">
            <v>Tin học 2A3</v>
          </cell>
          <cell r="J766" t="str">
            <v>Học toán với Cùng học Toán 2</v>
          </cell>
          <cell r="K766" t="str">
            <v>Mạng máy tính</v>
          </cell>
        </row>
        <row r="767">
          <cell r="E767" t="str">
            <v>16Tin học 2A3</v>
          </cell>
          <cell r="F767">
            <v>16</v>
          </cell>
          <cell r="G767" t="str">
            <v>Tin học 2A3</v>
          </cell>
          <cell r="J767" t="str">
            <v>Học toán với Cùng học Toán 2 (tiếp)</v>
          </cell>
          <cell r="K767" t="str">
            <v>Mạng máy tính</v>
          </cell>
        </row>
        <row r="768">
          <cell r="E768" t="str">
            <v>17Tin học 2A3</v>
          </cell>
          <cell r="F768">
            <v>17</v>
          </cell>
          <cell r="G768" t="str">
            <v>Tin học 2A3</v>
          </cell>
          <cell r="J768" t="str">
            <v>Ôn tập tổng hợp</v>
          </cell>
          <cell r="K768" t="str">
            <v>Mạng máy tính</v>
          </cell>
        </row>
        <row r="769">
          <cell r="E769" t="str">
            <v>18Tin học 2A3</v>
          </cell>
          <cell r="F769">
            <v>18</v>
          </cell>
          <cell r="G769" t="str">
            <v>Tin học 2A3</v>
          </cell>
          <cell r="J769" t="str">
            <v>Kiểm tra</v>
          </cell>
          <cell r="K769" t="str">
            <v>Mạng máy tính</v>
          </cell>
        </row>
        <row r="770">
          <cell r="E770" t="str">
            <v>19Tin học 2A3</v>
          </cell>
          <cell r="F770">
            <v>19</v>
          </cell>
          <cell r="G770" t="str">
            <v>Tin học 2A3</v>
          </cell>
          <cell r="J770" t="str">
            <v>Trò chơi Sticks</v>
          </cell>
          <cell r="K770" t="str">
            <v>Mạng máy tính</v>
          </cell>
        </row>
        <row r="771">
          <cell r="E771" t="str">
            <v>20Tin học 2A3</v>
          </cell>
          <cell r="F771">
            <v>20</v>
          </cell>
          <cell r="G771" t="str">
            <v>Tin học 2A3</v>
          </cell>
          <cell r="J771" t="str">
            <v>Trò chơi Sticks (tiếp)</v>
          </cell>
          <cell r="K771" t="str">
            <v>Mạng máy tính</v>
          </cell>
        </row>
        <row r="772">
          <cell r="E772" t="str">
            <v>21Tin học 2A3</v>
          </cell>
          <cell r="F772">
            <v>21</v>
          </cell>
          <cell r="G772" t="str">
            <v>Tin học 2A3</v>
          </cell>
          <cell r="J772" t="str">
            <v xml:space="preserve">Phần mềm học vần tiếng Việt </v>
          </cell>
          <cell r="K772" t="str">
            <v>Mạng máy tính</v>
          </cell>
        </row>
        <row r="773">
          <cell r="E773" t="str">
            <v>22Tin học 2A3</v>
          </cell>
          <cell r="F773">
            <v>22</v>
          </cell>
          <cell r="G773" t="str">
            <v>Tin học 2A3</v>
          </cell>
          <cell r="J773" t="str">
            <v>Phần mềm học vần tiếng Việt (tiếp)</v>
          </cell>
          <cell r="K773" t="str">
            <v>Mạng máy tính</v>
          </cell>
        </row>
        <row r="774">
          <cell r="E774" t="str">
            <v>23Tin học 2A3</v>
          </cell>
          <cell r="F774">
            <v>23</v>
          </cell>
          <cell r="G774" t="str">
            <v>Tin học 2A3</v>
          </cell>
          <cell r="J774" t="str">
            <v>Phần mềm học vần tiếng Việt (tiếp)</v>
          </cell>
          <cell r="K774" t="str">
            <v>Mạng máy tính</v>
          </cell>
        </row>
        <row r="775">
          <cell r="E775" t="str">
            <v>24Tin học 2A3</v>
          </cell>
          <cell r="F775">
            <v>24</v>
          </cell>
          <cell r="G775" t="str">
            <v>Tin học 2A3</v>
          </cell>
          <cell r="J775" t="str">
            <v>Làm quen với thiên nhiên với Việt Games</v>
          </cell>
          <cell r="K775" t="str">
            <v>Mạng máy tính</v>
          </cell>
        </row>
        <row r="776">
          <cell r="E776" t="str">
            <v>25Tin học 2A3</v>
          </cell>
          <cell r="F776">
            <v>25</v>
          </cell>
          <cell r="G776" t="str">
            <v>Tin học 2A3</v>
          </cell>
          <cell r="J776" t="str">
            <v>Học toán với Cùng học Toán 2 (tiếp)</v>
          </cell>
          <cell r="K776" t="str">
            <v>Mạng máy tính</v>
          </cell>
        </row>
        <row r="777">
          <cell r="E777" t="str">
            <v>26Tin học 2A3</v>
          </cell>
          <cell r="F777">
            <v>26</v>
          </cell>
          <cell r="G777" t="str">
            <v>Tin học 2A3</v>
          </cell>
          <cell r="J777" t="str">
            <v>Học toán với Cùng học Toán 2 (tiếp)</v>
          </cell>
          <cell r="K777" t="str">
            <v>Mạng máy tính</v>
          </cell>
        </row>
        <row r="778">
          <cell r="E778" t="str">
            <v>27Tin học 2A3</v>
          </cell>
          <cell r="F778">
            <v>27</v>
          </cell>
          <cell r="G778" t="str">
            <v>Tin học 2A3</v>
          </cell>
          <cell r="J778" t="str">
            <v xml:space="preserve">Học toán với Violympic </v>
          </cell>
          <cell r="K778" t="str">
            <v>Mạng máy tính</v>
          </cell>
        </row>
        <row r="779">
          <cell r="E779" t="str">
            <v>28Tin học 2A3</v>
          </cell>
          <cell r="F779">
            <v>28</v>
          </cell>
          <cell r="G779" t="str">
            <v>Tin học 2A3</v>
          </cell>
          <cell r="J779" t="str">
            <v>Học toán với Violympic</v>
          </cell>
          <cell r="K779" t="str">
            <v>Mạng máy tính</v>
          </cell>
        </row>
        <row r="780">
          <cell r="E780" t="str">
            <v>29Tin học 2A3</v>
          </cell>
          <cell r="F780">
            <v>29</v>
          </cell>
          <cell r="G780" t="str">
            <v>Tin học 2A3</v>
          </cell>
          <cell r="J780" t="str">
            <v>Học toán với Violympic</v>
          </cell>
          <cell r="K780" t="str">
            <v>Mạng máy tính</v>
          </cell>
        </row>
        <row r="781">
          <cell r="E781" t="str">
            <v>30Tin học 2A3</v>
          </cell>
          <cell r="F781">
            <v>30</v>
          </cell>
          <cell r="G781" t="str">
            <v>Tin học 2A3</v>
          </cell>
          <cell r="J781" t="str">
            <v>Học toán với Violympic</v>
          </cell>
          <cell r="K781" t="str">
            <v>Mạng máy tính</v>
          </cell>
        </row>
        <row r="782">
          <cell r="E782" t="str">
            <v>31Tin học 2A3</v>
          </cell>
          <cell r="F782">
            <v>31</v>
          </cell>
          <cell r="G782" t="str">
            <v>Tin học 2A3</v>
          </cell>
          <cell r="J782" t="str">
            <v>Học toán với Violympic</v>
          </cell>
          <cell r="K782" t="str">
            <v>Mạng máy tính</v>
          </cell>
        </row>
        <row r="783">
          <cell r="E783" t="str">
            <v>32Tin học 2A3</v>
          </cell>
          <cell r="F783">
            <v>32</v>
          </cell>
          <cell r="G783" t="str">
            <v>Tin học 2A3</v>
          </cell>
          <cell r="J783" t="str">
            <v>Học toán với Violympic</v>
          </cell>
          <cell r="K783" t="str">
            <v>Mạng máy tính</v>
          </cell>
        </row>
        <row r="784">
          <cell r="E784" t="str">
            <v>33Tin học 2A3</v>
          </cell>
          <cell r="F784">
            <v>33</v>
          </cell>
          <cell r="G784" t="str">
            <v>Tin học 2A3</v>
          </cell>
          <cell r="J784" t="str">
            <v>Học toán với Violympic</v>
          </cell>
          <cell r="K784" t="str">
            <v>Mạng máy tính</v>
          </cell>
        </row>
        <row r="785">
          <cell r="E785" t="str">
            <v>34Tin học 2A3</v>
          </cell>
          <cell r="F785">
            <v>34</v>
          </cell>
          <cell r="G785" t="str">
            <v>Tin học 2A3</v>
          </cell>
          <cell r="J785" t="str">
            <v xml:space="preserve">Học toán với Cùng học Toán 2 </v>
          </cell>
          <cell r="K785" t="str">
            <v>Mạng máy tính</v>
          </cell>
        </row>
        <row r="786">
          <cell r="E786" t="str">
            <v>35Tin học 2A3</v>
          </cell>
          <cell r="F786">
            <v>35</v>
          </cell>
          <cell r="G786" t="str">
            <v>Tin học 2A3</v>
          </cell>
          <cell r="J786" t="str">
            <v xml:space="preserve">Học toán với Cùng học Toán 2 </v>
          </cell>
          <cell r="K786" t="str">
            <v>Mạng máy tính</v>
          </cell>
        </row>
        <row r="787">
          <cell r="E787" t="str">
            <v>1Tin học 2A4</v>
          </cell>
          <cell r="F787">
            <v>1</v>
          </cell>
          <cell r="G787" t="str">
            <v>Tin học 2A4</v>
          </cell>
          <cell r="J787" t="str">
            <v xml:space="preserve">Làm quen với máy tính </v>
          </cell>
          <cell r="K787" t="str">
            <v>Mạng máy tính</v>
          </cell>
        </row>
        <row r="788">
          <cell r="E788" t="str">
            <v>2Tin học 2A4</v>
          </cell>
          <cell r="F788">
            <v>2</v>
          </cell>
          <cell r="G788" t="str">
            <v>Tin học 2A4</v>
          </cell>
          <cell r="J788" t="str">
            <v>Nhắc lại về trò chơi Mickey</v>
          </cell>
          <cell r="K788" t="str">
            <v>Mạng máy tính</v>
          </cell>
        </row>
        <row r="789">
          <cell r="E789" t="str">
            <v>3Tin học 2A4</v>
          </cell>
          <cell r="F789">
            <v>3</v>
          </cell>
          <cell r="G789" t="str">
            <v>Tin học 2A4</v>
          </cell>
          <cell r="J789" t="str">
            <v xml:space="preserve">Nhắc lại về phần mềm Vui học cùng chữ cái </v>
          </cell>
          <cell r="K789" t="str">
            <v>Mạng máy tính</v>
          </cell>
        </row>
        <row r="790">
          <cell r="E790" t="str">
            <v>4Tin học 2A4</v>
          </cell>
          <cell r="F790">
            <v>4</v>
          </cell>
          <cell r="G790" t="str">
            <v>Tin học 2A4</v>
          </cell>
          <cell r="J790" t="str">
            <v>Luyện tập tổng hợp</v>
          </cell>
          <cell r="K790" t="str">
            <v>Mạng máy tính</v>
          </cell>
        </row>
        <row r="791">
          <cell r="E791" t="str">
            <v>5Tin học 2A4</v>
          </cell>
          <cell r="F791">
            <v>5</v>
          </cell>
          <cell r="G791" t="str">
            <v>Tin học 2A4</v>
          </cell>
          <cell r="J791" t="str">
            <v>Làm quen với soạn thảo văn bản</v>
          </cell>
          <cell r="K791" t="str">
            <v>Mạng máy tính</v>
          </cell>
        </row>
        <row r="792">
          <cell r="E792" t="str">
            <v>6Tin học 2A4</v>
          </cell>
          <cell r="F792">
            <v>6</v>
          </cell>
          <cell r="G792" t="str">
            <v>Tin học 2A4</v>
          </cell>
          <cell r="J792" t="str">
            <v>Làm quen với soạn thảo văn bản (tiếp)</v>
          </cell>
          <cell r="K792" t="str">
            <v>Mạng máy tính</v>
          </cell>
        </row>
        <row r="793">
          <cell r="E793" t="str">
            <v>7Tin học 2A4</v>
          </cell>
          <cell r="F793">
            <v>7</v>
          </cell>
          <cell r="G793" t="str">
            <v>Tin học 2A4</v>
          </cell>
          <cell r="J793" t="str">
            <v>Phần mềm ATGT (dành cho lớp 2)</v>
          </cell>
          <cell r="K793" t="str">
            <v>Mạng máy tính</v>
          </cell>
        </row>
        <row r="794">
          <cell r="E794" t="str">
            <v>8Tin học 2A4</v>
          </cell>
          <cell r="F794">
            <v>8</v>
          </cell>
          <cell r="G794" t="str">
            <v>Tin học 2A4</v>
          </cell>
          <cell r="J794" t="str">
            <v>Phần mềm ATGT (dành cho lớp 2)</v>
          </cell>
          <cell r="K794" t="str">
            <v>Mạng máy tính</v>
          </cell>
        </row>
        <row r="795">
          <cell r="E795" t="str">
            <v>9Tin học 2A4</v>
          </cell>
          <cell r="F795">
            <v>9</v>
          </cell>
          <cell r="G795" t="str">
            <v>Tin học 2A4</v>
          </cell>
          <cell r="J795" t="str">
            <v>Nâng cao sử dụng chuột với Mouse Skills</v>
          </cell>
          <cell r="K795" t="str">
            <v>Mạng máy tính</v>
          </cell>
        </row>
        <row r="796">
          <cell r="E796" t="str">
            <v>10Tin học 2A4</v>
          </cell>
          <cell r="F796">
            <v>10</v>
          </cell>
          <cell r="G796" t="str">
            <v>Tin học 2A4</v>
          </cell>
          <cell r="J796" t="str">
            <v>Nâng cao sử dụng chuột với Mouse Skills (tiếp)</v>
          </cell>
          <cell r="K796" t="str">
            <v>Mạng máy tính</v>
          </cell>
        </row>
        <row r="797">
          <cell r="E797" t="str">
            <v>11Tin học 2A4</v>
          </cell>
          <cell r="F797">
            <v>11</v>
          </cell>
          <cell r="G797" t="str">
            <v>Tin học 2A4</v>
          </cell>
          <cell r="J797" t="str">
            <v>Chip Challange</v>
          </cell>
          <cell r="K797" t="str">
            <v>Mạng máy tính</v>
          </cell>
        </row>
        <row r="798">
          <cell r="E798" t="str">
            <v>12Tin học 2A4</v>
          </cell>
          <cell r="F798">
            <v>12</v>
          </cell>
          <cell r="G798" t="str">
            <v>Tin học 2A4</v>
          </cell>
          <cell r="J798" t="str">
            <v>Monkey Maths 2</v>
          </cell>
          <cell r="K798" t="str">
            <v>Mạng máy tính</v>
          </cell>
        </row>
        <row r="799">
          <cell r="E799" t="str">
            <v>13Tin học 2A4</v>
          </cell>
          <cell r="F799">
            <v>13</v>
          </cell>
          <cell r="G799" t="str">
            <v>Tin học 2A4</v>
          </cell>
          <cell r="J799" t="str">
            <v xml:space="preserve">Làm quen với internet </v>
          </cell>
          <cell r="K799" t="str">
            <v>Mạng máy tính</v>
          </cell>
        </row>
        <row r="800">
          <cell r="E800" t="str">
            <v>14Tin học 2A4</v>
          </cell>
          <cell r="F800">
            <v>14</v>
          </cell>
          <cell r="G800" t="str">
            <v>Tin học 2A4</v>
          </cell>
          <cell r="J800" t="str">
            <v>Luyện tập tổng hợp</v>
          </cell>
          <cell r="K800" t="str">
            <v>Mạng máy tính</v>
          </cell>
        </row>
        <row r="801">
          <cell r="E801" t="str">
            <v>15Tin học 2A4</v>
          </cell>
          <cell r="F801">
            <v>15</v>
          </cell>
          <cell r="G801" t="str">
            <v>Tin học 2A4</v>
          </cell>
          <cell r="J801" t="str">
            <v>Học toán với Cùng học Toán 2</v>
          </cell>
          <cell r="K801" t="str">
            <v>Mạng máy tính</v>
          </cell>
        </row>
        <row r="802">
          <cell r="E802" t="str">
            <v>16Tin học 2A4</v>
          </cell>
          <cell r="F802">
            <v>16</v>
          </cell>
          <cell r="G802" t="str">
            <v>Tin học 2A4</v>
          </cell>
          <cell r="J802" t="str">
            <v>Học toán với Cùng học Toán 2 (tiếp)</v>
          </cell>
          <cell r="K802" t="str">
            <v>Mạng máy tính</v>
          </cell>
        </row>
        <row r="803">
          <cell r="E803" t="str">
            <v>17Tin học 2A4</v>
          </cell>
          <cell r="F803">
            <v>17</v>
          </cell>
          <cell r="G803" t="str">
            <v>Tin học 2A4</v>
          </cell>
          <cell r="J803" t="str">
            <v>Ôn tập tổng hợp</v>
          </cell>
          <cell r="K803" t="str">
            <v>Mạng máy tính</v>
          </cell>
        </row>
        <row r="804">
          <cell r="E804" t="str">
            <v>18Tin học 2A4</v>
          </cell>
          <cell r="F804">
            <v>18</v>
          </cell>
          <cell r="G804" t="str">
            <v>Tin học 2A4</v>
          </cell>
          <cell r="J804" t="str">
            <v>Kiểm tra</v>
          </cell>
          <cell r="K804" t="str">
            <v>Mạng máy tính</v>
          </cell>
        </row>
        <row r="805">
          <cell r="E805" t="str">
            <v>19Tin học 2A4</v>
          </cell>
          <cell r="F805">
            <v>19</v>
          </cell>
          <cell r="G805" t="str">
            <v>Tin học 2A4</v>
          </cell>
          <cell r="J805" t="str">
            <v>Trò chơi Sticks</v>
          </cell>
          <cell r="K805" t="str">
            <v>Mạng máy tính</v>
          </cell>
        </row>
        <row r="806">
          <cell r="E806" t="str">
            <v>20Tin học 2A4</v>
          </cell>
          <cell r="F806">
            <v>20</v>
          </cell>
          <cell r="G806" t="str">
            <v>Tin học 2A4</v>
          </cell>
          <cell r="J806" t="str">
            <v>Trò chơi Sticks (tiếp)</v>
          </cell>
          <cell r="K806" t="str">
            <v>Mạng máy tính</v>
          </cell>
        </row>
        <row r="807">
          <cell r="E807" t="str">
            <v>21Tin học 2A4</v>
          </cell>
          <cell r="F807">
            <v>21</v>
          </cell>
          <cell r="G807" t="str">
            <v>Tin học 2A4</v>
          </cell>
          <cell r="J807" t="str">
            <v xml:space="preserve">Phần mềm học vần tiếng Việt </v>
          </cell>
          <cell r="K807" t="str">
            <v>Mạng máy tính</v>
          </cell>
        </row>
        <row r="808">
          <cell r="E808" t="str">
            <v>22Tin học 2A4</v>
          </cell>
          <cell r="F808">
            <v>22</v>
          </cell>
          <cell r="G808" t="str">
            <v>Tin học 2A4</v>
          </cell>
          <cell r="J808" t="str">
            <v>Phần mềm học vần tiếng Việt (tiếp)</v>
          </cell>
          <cell r="K808" t="str">
            <v>Mạng máy tính</v>
          </cell>
        </row>
        <row r="809">
          <cell r="E809" t="str">
            <v>23Tin học 2A4</v>
          </cell>
          <cell r="F809">
            <v>23</v>
          </cell>
          <cell r="G809" t="str">
            <v>Tin học 2A4</v>
          </cell>
          <cell r="J809" t="str">
            <v>Phần mềm học vần tiếng Việt (tiếp)</v>
          </cell>
          <cell r="K809" t="str">
            <v>Mạng máy tính</v>
          </cell>
        </row>
        <row r="810">
          <cell r="E810" t="str">
            <v>24Tin học 2A4</v>
          </cell>
          <cell r="F810">
            <v>24</v>
          </cell>
          <cell r="G810" t="str">
            <v>Tin học 2A4</v>
          </cell>
          <cell r="J810" t="str">
            <v>Làm quen với thiên nhiên với Việt Games</v>
          </cell>
          <cell r="K810" t="str">
            <v>Mạng máy tính</v>
          </cell>
        </row>
        <row r="811">
          <cell r="E811" t="str">
            <v>25Tin học 2A4</v>
          </cell>
          <cell r="F811">
            <v>25</v>
          </cell>
          <cell r="G811" t="str">
            <v>Tin học 2A4</v>
          </cell>
          <cell r="J811" t="str">
            <v>Học toán với Cùng học Toán 2 (tiếp)</v>
          </cell>
          <cell r="K811" t="str">
            <v>Mạng máy tính</v>
          </cell>
        </row>
        <row r="812">
          <cell r="E812" t="str">
            <v>26Tin học 2A4</v>
          </cell>
          <cell r="F812">
            <v>26</v>
          </cell>
          <cell r="G812" t="str">
            <v>Tin học 2A4</v>
          </cell>
          <cell r="J812" t="str">
            <v>Học toán với Cùng học Toán 2 (tiếp)</v>
          </cell>
          <cell r="K812" t="str">
            <v>Mạng máy tính</v>
          </cell>
        </row>
        <row r="813">
          <cell r="E813" t="str">
            <v>27Tin học 2A4</v>
          </cell>
          <cell r="F813">
            <v>27</v>
          </cell>
          <cell r="G813" t="str">
            <v>Tin học 2A4</v>
          </cell>
          <cell r="J813" t="str">
            <v xml:space="preserve">Học toán với Violympic </v>
          </cell>
          <cell r="K813" t="str">
            <v>Mạng máy tính</v>
          </cell>
        </row>
        <row r="814">
          <cell r="E814" t="str">
            <v>28Tin học 2A4</v>
          </cell>
          <cell r="F814">
            <v>28</v>
          </cell>
          <cell r="G814" t="str">
            <v>Tin học 2A4</v>
          </cell>
          <cell r="J814" t="str">
            <v>Học toán với Violympic</v>
          </cell>
          <cell r="K814" t="str">
            <v>Mạng máy tính</v>
          </cell>
        </row>
        <row r="815">
          <cell r="E815" t="str">
            <v>29Tin học 2A4</v>
          </cell>
          <cell r="F815">
            <v>29</v>
          </cell>
          <cell r="G815" t="str">
            <v>Tin học 2A4</v>
          </cell>
          <cell r="J815" t="str">
            <v>Học toán với Violympic</v>
          </cell>
          <cell r="K815" t="str">
            <v>Mạng máy tính</v>
          </cell>
        </row>
        <row r="816">
          <cell r="E816" t="str">
            <v>30Tin học 2A4</v>
          </cell>
          <cell r="F816">
            <v>30</v>
          </cell>
          <cell r="G816" t="str">
            <v>Tin học 2A4</v>
          </cell>
          <cell r="J816" t="str">
            <v>Học toán với Violympic</v>
          </cell>
          <cell r="K816" t="str">
            <v>Mạng máy tính</v>
          </cell>
        </row>
        <row r="817">
          <cell r="E817" t="str">
            <v>31Tin học 2A4</v>
          </cell>
          <cell r="F817">
            <v>31</v>
          </cell>
          <cell r="G817" t="str">
            <v>Tin học 2A4</v>
          </cell>
          <cell r="J817" t="str">
            <v>Học toán với Violympic</v>
          </cell>
          <cell r="K817" t="str">
            <v>Mạng máy tính</v>
          </cell>
        </row>
        <row r="818">
          <cell r="E818" t="str">
            <v>32Tin học 2A4</v>
          </cell>
          <cell r="F818">
            <v>32</v>
          </cell>
          <cell r="G818" t="str">
            <v>Tin học 2A4</v>
          </cell>
          <cell r="J818" t="str">
            <v>Học toán với Violympic</v>
          </cell>
          <cell r="K818" t="str">
            <v>Mạng máy tính</v>
          </cell>
        </row>
        <row r="819">
          <cell r="E819" t="str">
            <v>33Tin học 2A4</v>
          </cell>
          <cell r="F819">
            <v>33</v>
          </cell>
          <cell r="G819" t="str">
            <v>Tin học 2A4</v>
          </cell>
          <cell r="J819" t="str">
            <v>Học toán với Violympic</v>
          </cell>
          <cell r="K819" t="str">
            <v>Mạng máy tính</v>
          </cell>
        </row>
        <row r="820">
          <cell r="E820" t="str">
            <v>34Tin học 2A4</v>
          </cell>
          <cell r="F820">
            <v>34</v>
          </cell>
          <cell r="G820" t="str">
            <v>Tin học 2A4</v>
          </cell>
          <cell r="J820" t="str">
            <v xml:space="preserve">Học toán với Cùng học Toán 2 </v>
          </cell>
          <cell r="K820" t="str">
            <v>Mạng máy tính</v>
          </cell>
        </row>
        <row r="821">
          <cell r="E821" t="str">
            <v>35Tin học 2A4</v>
          </cell>
          <cell r="F821">
            <v>35</v>
          </cell>
          <cell r="G821" t="str">
            <v>Tin học 2A4</v>
          </cell>
          <cell r="J821" t="str">
            <v xml:space="preserve">Học toán với Cùng học Toán 2 </v>
          </cell>
          <cell r="K821" t="str">
            <v>Mạng máy tính</v>
          </cell>
        </row>
        <row r="822">
          <cell r="E822" t="str">
            <v>1Tin học 2A5</v>
          </cell>
          <cell r="F822">
            <v>1</v>
          </cell>
          <cell r="G822" t="str">
            <v>Tin học 2A5</v>
          </cell>
          <cell r="J822" t="str">
            <v xml:space="preserve">Làm quen với máy tính </v>
          </cell>
          <cell r="K822" t="str">
            <v>Mạng máy tính</v>
          </cell>
        </row>
        <row r="823">
          <cell r="E823" t="str">
            <v>2Tin học 2A5</v>
          </cell>
          <cell r="F823">
            <v>2</v>
          </cell>
          <cell r="G823" t="str">
            <v>Tin học 2A5</v>
          </cell>
          <cell r="J823" t="str">
            <v>Nhắc lại về trò chơi Mickey</v>
          </cell>
          <cell r="K823" t="str">
            <v>Mạng máy tính</v>
          </cell>
        </row>
        <row r="824">
          <cell r="E824" t="str">
            <v>3Tin học 2A5</v>
          </cell>
          <cell r="F824">
            <v>3</v>
          </cell>
          <cell r="G824" t="str">
            <v>Tin học 2A5</v>
          </cell>
          <cell r="J824" t="str">
            <v xml:space="preserve">Nhắc lại về phần mềm Vui học cùng chữ cái </v>
          </cell>
          <cell r="K824" t="str">
            <v>Mạng máy tính</v>
          </cell>
        </row>
        <row r="825">
          <cell r="E825" t="str">
            <v>4Tin học 2A5</v>
          </cell>
          <cell r="F825">
            <v>4</v>
          </cell>
          <cell r="G825" t="str">
            <v>Tin học 2A5</v>
          </cell>
          <cell r="J825" t="str">
            <v>Luyện tập tổng hợp</v>
          </cell>
          <cell r="K825" t="str">
            <v>Mạng máy tính</v>
          </cell>
        </row>
        <row r="826">
          <cell r="E826" t="str">
            <v>5Tin học 2A5</v>
          </cell>
          <cell r="F826">
            <v>5</v>
          </cell>
          <cell r="G826" t="str">
            <v>Tin học 2A5</v>
          </cell>
          <cell r="J826" t="str">
            <v>Làm quen với soạn thảo văn bản</v>
          </cell>
          <cell r="K826" t="str">
            <v>Mạng máy tính</v>
          </cell>
        </row>
        <row r="827">
          <cell r="E827" t="str">
            <v>6Tin học 2A5</v>
          </cell>
          <cell r="F827">
            <v>6</v>
          </cell>
          <cell r="G827" t="str">
            <v>Tin học 2A5</v>
          </cell>
          <cell r="J827" t="str">
            <v>Làm quen với soạn thảo văn bản (tiếp)</v>
          </cell>
          <cell r="K827" t="str">
            <v>Mạng máy tính</v>
          </cell>
        </row>
        <row r="828">
          <cell r="E828" t="str">
            <v>7Tin học 2A5</v>
          </cell>
          <cell r="F828">
            <v>7</v>
          </cell>
          <cell r="G828" t="str">
            <v>Tin học 2A5</v>
          </cell>
          <cell r="J828" t="str">
            <v>Phần mềm ATGT (dành cho lớp 2)</v>
          </cell>
          <cell r="K828" t="str">
            <v>Mạng máy tính</v>
          </cell>
        </row>
        <row r="829">
          <cell r="E829" t="str">
            <v>8Tin học 2A5</v>
          </cell>
          <cell r="F829">
            <v>8</v>
          </cell>
          <cell r="G829" t="str">
            <v>Tin học 2A5</v>
          </cell>
          <cell r="J829" t="str">
            <v>Phần mềm ATGT (dành cho lớp 2)</v>
          </cell>
          <cell r="K829" t="str">
            <v>Mạng máy tính</v>
          </cell>
        </row>
        <row r="830">
          <cell r="E830" t="str">
            <v>9Tin học 2A5</v>
          </cell>
          <cell r="F830">
            <v>9</v>
          </cell>
          <cell r="G830" t="str">
            <v>Tin học 2A5</v>
          </cell>
          <cell r="J830" t="str">
            <v>Nâng cao sử dụng chuột với Mouse Skills</v>
          </cell>
          <cell r="K830" t="str">
            <v>Mạng máy tính</v>
          </cell>
        </row>
        <row r="831">
          <cell r="E831" t="str">
            <v>10Tin học 2A5</v>
          </cell>
          <cell r="F831">
            <v>10</v>
          </cell>
          <cell r="G831" t="str">
            <v>Tin học 2A5</v>
          </cell>
          <cell r="J831" t="str">
            <v>Nâng cao sử dụng chuột với Mouse Skills (tiếp)</v>
          </cell>
          <cell r="K831" t="str">
            <v>Mạng máy tính</v>
          </cell>
        </row>
        <row r="832">
          <cell r="E832" t="str">
            <v>11Tin học 2A5</v>
          </cell>
          <cell r="F832">
            <v>11</v>
          </cell>
          <cell r="G832" t="str">
            <v>Tin học 2A5</v>
          </cell>
          <cell r="J832" t="str">
            <v>Chip Challange</v>
          </cell>
          <cell r="K832" t="str">
            <v>Mạng máy tính</v>
          </cell>
        </row>
        <row r="833">
          <cell r="E833" t="str">
            <v>12Tin học 2A5</v>
          </cell>
          <cell r="F833">
            <v>12</v>
          </cell>
          <cell r="G833" t="str">
            <v>Tin học 2A5</v>
          </cell>
          <cell r="J833" t="str">
            <v>Monkey Maths 2</v>
          </cell>
          <cell r="K833" t="str">
            <v>Mạng máy tính</v>
          </cell>
        </row>
        <row r="834">
          <cell r="E834" t="str">
            <v>13Tin học 2A5</v>
          </cell>
          <cell r="F834">
            <v>13</v>
          </cell>
          <cell r="G834" t="str">
            <v>Tin học 2A5</v>
          </cell>
          <cell r="J834" t="str">
            <v xml:space="preserve">Làm quen với internet </v>
          </cell>
          <cell r="K834" t="str">
            <v>Mạng máy tính</v>
          </cell>
        </row>
        <row r="835">
          <cell r="E835" t="str">
            <v>14Tin học 2A5</v>
          </cell>
          <cell r="F835">
            <v>14</v>
          </cell>
          <cell r="G835" t="str">
            <v>Tin học 2A5</v>
          </cell>
          <cell r="J835" t="str">
            <v>Luyện tập tổng hợp</v>
          </cell>
          <cell r="K835" t="str">
            <v>Mạng máy tính</v>
          </cell>
        </row>
        <row r="836">
          <cell r="E836" t="str">
            <v>15Tin học 2A5</v>
          </cell>
          <cell r="F836">
            <v>15</v>
          </cell>
          <cell r="G836" t="str">
            <v>Tin học 2A5</v>
          </cell>
          <cell r="J836" t="str">
            <v>Học toán với Cùng học Toán 2</v>
          </cell>
          <cell r="K836" t="str">
            <v>Mạng máy tính</v>
          </cell>
        </row>
        <row r="837">
          <cell r="E837" t="str">
            <v>16Tin học 2A5</v>
          </cell>
          <cell r="F837">
            <v>16</v>
          </cell>
          <cell r="G837" t="str">
            <v>Tin học 2A5</v>
          </cell>
          <cell r="J837" t="str">
            <v>Học toán với Cùng học Toán 2 (tiếp)</v>
          </cell>
          <cell r="K837" t="str">
            <v>Mạng máy tính</v>
          </cell>
        </row>
        <row r="838">
          <cell r="E838" t="str">
            <v>17Tin học 2A5</v>
          </cell>
          <cell r="F838">
            <v>17</v>
          </cell>
          <cell r="G838" t="str">
            <v>Tin học 2A5</v>
          </cell>
          <cell r="J838" t="str">
            <v>Ôn tập tổng hợp</v>
          </cell>
          <cell r="K838" t="str">
            <v>Mạng máy tính</v>
          </cell>
        </row>
        <row r="839">
          <cell r="E839" t="str">
            <v>18Tin học 2A5</v>
          </cell>
          <cell r="F839">
            <v>18</v>
          </cell>
          <cell r="G839" t="str">
            <v>Tin học 2A5</v>
          </cell>
          <cell r="J839" t="str">
            <v>Kiểm tra</v>
          </cell>
          <cell r="K839" t="str">
            <v>Mạng máy tính</v>
          </cell>
        </row>
        <row r="840">
          <cell r="E840" t="str">
            <v>19Tin học 2A5</v>
          </cell>
          <cell r="F840">
            <v>19</v>
          </cell>
          <cell r="G840" t="str">
            <v>Tin học 2A5</v>
          </cell>
          <cell r="J840" t="str">
            <v>Trò chơi Sticks</v>
          </cell>
          <cell r="K840" t="str">
            <v>Mạng máy tính</v>
          </cell>
        </row>
        <row r="841">
          <cell r="E841" t="str">
            <v>20Tin học 2A5</v>
          </cell>
          <cell r="F841">
            <v>20</v>
          </cell>
          <cell r="G841" t="str">
            <v>Tin học 2A5</v>
          </cell>
          <cell r="J841" t="str">
            <v>Trò chơi Sticks (tiếp)</v>
          </cell>
          <cell r="K841" t="str">
            <v>Mạng máy tính</v>
          </cell>
        </row>
        <row r="842">
          <cell r="E842" t="str">
            <v>21Tin học 2A5</v>
          </cell>
          <cell r="F842">
            <v>21</v>
          </cell>
          <cell r="G842" t="str">
            <v>Tin học 2A5</v>
          </cell>
          <cell r="J842" t="str">
            <v xml:space="preserve">Phần mềm học vần tiếng Việt </v>
          </cell>
          <cell r="K842" t="str">
            <v>Mạng máy tính</v>
          </cell>
        </row>
        <row r="843">
          <cell r="E843" t="str">
            <v>22Tin học 2A5</v>
          </cell>
          <cell r="F843">
            <v>22</v>
          </cell>
          <cell r="G843" t="str">
            <v>Tin học 2A5</v>
          </cell>
          <cell r="J843" t="str">
            <v>Phần mềm học vần tiếng Việt (tiếp)</v>
          </cell>
          <cell r="K843" t="str">
            <v>Mạng máy tính</v>
          </cell>
        </row>
        <row r="844">
          <cell r="E844" t="str">
            <v>23Tin học 2A5</v>
          </cell>
          <cell r="F844">
            <v>23</v>
          </cell>
          <cell r="G844" t="str">
            <v>Tin học 2A5</v>
          </cell>
          <cell r="J844" t="str">
            <v>Phần mềm học vần tiếng Việt (tiếp)</v>
          </cell>
          <cell r="K844" t="str">
            <v>Mạng máy tính</v>
          </cell>
        </row>
        <row r="845">
          <cell r="E845" t="str">
            <v>24Tin học 2A5</v>
          </cell>
          <cell r="F845">
            <v>24</v>
          </cell>
          <cell r="G845" t="str">
            <v>Tin học 2A5</v>
          </cell>
          <cell r="J845" t="str">
            <v>Làm quen với thiên nhiên với Việt Games</v>
          </cell>
          <cell r="K845" t="str">
            <v>Mạng máy tính</v>
          </cell>
        </row>
        <row r="846">
          <cell r="E846" t="str">
            <v>25Tin học 2A5</v>
          </cell>
          <cell r="F846">
            <v>25</v>
          </cell>
          <cell r="G846" t="str">
            <v>Tin học 2A5</v>
          </cell>
          <cell r="J846" t="str">
            <v>Học toán với Cùng học Toán 2 (tiếp)</v>
          </cell>
          <cell r="K846" t="str">
            <v>Mạng máy tính</v>
          </cell>
        </row>
        <row r="847">
          <cell r="E847" t="str">
            <v>26Tin học 2A5</v>
          </cell>
          <cell r="F847">
            <v>26</v>
          </cell>
          <cell r="G847" t="str">
            <v>Tin học 2A5</v>
          </cell>
          <cell r="J847" t="str">
            <v>Học toán với Cùng học Toán 2 (tiếp)</v>
          </cell>
          <cell r="K847" t="str">
            <v>Mạng máy tính</v>
          </cell>
        </row>
        <row r="848">
          <cell r="E848" t="str">
            <v>27Tin học 2A5</v>
          </cell>
          <cell r="F848">
            <v>27</v>
          </cell>
          <cell r="G848" t="str">
            <v>Tin học 2A5</v>
          </cell>
          <cell r="J848" t="str">
            <v xml:space="preserve">Học toán với Violympic </v>
          </cell>
          <cell r="K848" t="str">
            <v>Mạng máy tính</v>
          </cell>
        </row>
        <row r="849">
          <cell r="E849" t="str">
            <v>28Tin học 2A5</v>
          </cell>
          <cell r="F849">
            <v>28</v>
          </cell>
          <cell r="G849" t="str">
            <v>Tin học 2A5</v>
          </cell>
          <cell r="J849" t="str">
            <v>Học toán với Violympic</v>
          </cell>
          <cell r="K849" t="str">
            <v>Mạng máy tính</v>
          </cell>
        </row>
        <row r="850">
          <cell r="E850" t="str">
            <v>29Tin học 2A5</v>
          </cell>
          <cell r="F850">
            <v>29</v>
          </cell>
          <cell r="G850" t="str">
            <v>Tin học 2A5</v>
          </cell>
          <cell r="J850" t="str">
            <v>Học toán với Violympic</v>
          </cell>
          <cell r="K850" t="str">
            <v>Mạng máy tính</v>
          </cell>
        </row>
        <row r="851">
          <cell r="E851" t="str">
            <v>30Tin học 2A5</v>
          </cell>
          <cell r="F851">
            <v>30</v>
          </cell>
          <cell r="G851" t="str">
            <v>Tin học 2A5</v>
          </cell>
          <cell r="J851" t="str">
            <v>Học toán với Violympic</v>
          </cell>
          <cell r="K851" t="str">
            <v>Mạng máy tính</v>
          </cell>
        </row>
        <row r="852">
          <cell r="E852" t="str">
            <v>31Tin học 2A5</v>
          </cell>
          <cell r="F852">
            <v>31</v>
          </cell>
          <cell r="G852" t="str">
            <v>Tin học 2A5</v>
          </cell>
          <cell r="J852" t="str">
            <v>Học toán với Violympic</v>
          </cell>
          <cell r="K852" t="str">
            <v>Mạng máy tính</v>
          </cell>
        </row>
        <row r="853">
          <cell r="E853" t="str">
            <v>32Tin học 2A5</v>
          </cell>
          <cell r="F853">
            <v>32</v>
          </cell>
          <cell r="G853" t="str">
            <v>Tin học 2A5</v>
          </cell>
          <cell r="J853" t="str">
            <v>Học toán với Violympic</v>
          </cell>
          <cell r="K853" t="str">
            <v>Mạng máy tính</v>
          </cell>
        </row>
        <row r="854">
          <cell r="E854" t="str">
            <v>33Tin học 2A5</v>
          </cell>
          <cell r="F854">
            <v>33</v>
          </cell>
          <cell r="G854" t="str">
            <v>Tin học 2A5</v>
          </cell>
          <cell r="J854" t="str">
            <v>Học toán với Violympic</v>
          </cell>
          <cell r="K854" t="str">
            <v>Mạng máy tính</v>
          </cell>
        </row>
        <row r="855">
          <cell r="E855" t="str">
            <v>34Tin học 2A5</v>
          </cell>
          <cell r="F855">
            <v>34</v>
          </cell>
          <cell r="G855" t="str">
            <v>Tin học 2A5</v>
          </cell>
          <cell r="J855" t="str">
            <v xml:space="preserve">Học toán với Cùng học Toán 2 </v>
          </cell>
          <cell r="K855" t="str">
            <v>Mạng máy tính</v>
          </cell>
        </row>
        <row r="856">
          <cell r="E856" t="str">
            <v>35Tin học 2A5</v>
          </cell>
          <cell r="F856">
            <v>35</v>
          </cell>
          <cell r="G856" t="str">
            <v>Tin học 2A5</v>
          </cell>
          <cell r="J856" t="str">
            <v xml:space="preserve">Học toán với Cùng học Toán 2 </v>
          </cell>
          <cell r="K856" t="str">
            <v>Mạng máy tính</v>
          </cell>
        </row>
        <row r="857">
          <cell r="E857" t="e">
            <v>#N/A</v>
          </cell>
          <cell r="F857">
            <v>2</v>
          </cell>
        </row>
        <row r="858">
          <cell r="E858" t="e">
            <v>#N/A</v>
          </cell>
          <cell r="F858">
            <v>20</v>
          </cell>
          <cell r="G858" t="str">
            <v>TC Âm nhạc</v>
          </cell>
        </row>
        <row r="859">
          <cell r="E859" t="e">
            <v>#N/A</v>
          </cell>
          <cell r="F859">
            <v>21</v>
          </cell>
          <cell r="G859" t="str">
            <v>TC Âm nhạc</v>
          </cell>
        </row>
        <row r="860">
          <cell r="E860" t="e">
            <v>#N/A</v>
          </cell>
          <cell r="F860">
            <v>22</v>
          </cell>
          <cell r="G860" t="str">
            <v>TC Âm nhạc</v>
          </cell>
        </row>
        <row r="861">
          <cell r="E861" t="e">
            <v>#N/A</v>
          </cell>
          <cell r="F861">
            <v>23</v>
          </cell>
          <cell r="G861" t="str">
            <v>TC Âm nhạc</v>
          </cell>
        </row>
        <row r="862">
          <cell r="E862" t="e">
            <v>#N/A</v>
          </cell>
          <cell r="F862">
            <v>24</v>
          </cell>
          <cell r="G862" t="str">
            <v>TC Âm nhạc</v>
          </cell>
        </row>
        <row r="863">
          <cell r="E863" t="e">
            <v>#N/A</v>
          </cell>
          <cell r="F863">
            <v>25</v>
          </cell>
          <cell r="G863" t="str">
            <v>TC Âm nhạc</v>
          </cell>
        </row>
        <row r="864">
          <cell r="E864" t="e">
            <v>#N/A</v>
          </cell>
          <cell r="F864">
            <v>26</v>
          </cell>
          <cell r="G864" t="str">
            <v>TC Âm nhạc</v>
          </cell>
        </row>
        <row r="865">
          <cell r="E865" t="e">
            <v>#N/A</v>
          </cell>
          <cell r="F865">
            <v>27</v>
          </cell>
          <cell r="G865" t="str">
            <v>TC Âm nhạc</v>
          </cell>
        </row>
        <row r="866">
          <cell r="E866" t="e">
            <v>#N/A</v>
          </cell>
          <cell r="F866">
            <v>28</v>
          </cell>
          <cell r="G866" t="str">
            <v>TC Âm nhạc</v>
          </cell>
        </row>
        <row r="867">
          <cell r="E867" t="e">
            <v>#N/A</v>
          </cell>
          <cell r="F867">
            <v>29</v>
          </cell>
          <cell r="G867" t="str">
            <v>TC Âm nhạc</v>
          </cell>
        </row>
        <row r="868">
          <cell r="E868" t="e">
            <v>#N/A</v>
          </cell>
          <cell r="F868">
            <v>30</v>
          </cell>
          <cell r="G868" t="str">
            <v>TC Âm nhạc</v>
          </cell>
        </row>
        <row r="869">
          <cell r="E869" t="e">
            <v>#N/A</v>
          </cell>
          <cell r="F869">
            <v>31</v>
          </cell>
          <cell r="G869" t="str">
            <v>TC Âm nhạc</v>
          </cell>
        </row>
        <row r="870">
          <cell r="E870" t="e">
            <v>#N/A</v>
          </cell>
          <cell r="F870">
            <v>1</v>
          </cell>
          <cell r="G870" t="str">
            <v>Thể dục</v>
          </cell>
        </row>
        <row r="871">
          <cell r="E871" t="e">
            <v>#N/A</v>
          </cell>
          <cell r="F871">
            <v>2</v>
          </cell>
          <cell r="G871" t="str">
            <v>Thể dục</v>
          </cell>
        </row>
        <row r="872">
          <cell r="E872" t="e">
            <v>#N/A</v>
          </cell>
          <cell r="F872">
            <v>3</v>
          </cell>
          <cell r="G872" t="str">
            <v>Thể dục</v>
          </cell>
        </row>
        <row r="873">
          <cell r="E873" t="e">
            <v>#N/A</v>
          </cell>
          <cell r="F873">
            <v>4</v>
          </cell>
          <cell r="G873" t="str">
            <v>Thể dục</v>
          </cell>
        </row>
        <row r="874">
          <cell r="E874" t="e">
            <v>#N/A</v>
          </cell>
          <cell r="F874">
            <v>5</v>
          </cell>
          <cell r="G874" t="str">
            <v>Thể dục</v>
          </cell>
        </row>
        <row r="875">
          <cell r="E875" t="e">
            <v>#N/A</v>
          </cell>
          <cell r="F875">
            <v>6</v>
          </cell>
          <cell r="G875" t="str">
            <v>Thể dục</v>
          </cell>
        </row>
        <row r="876">
          <cell r="E876" t="e">
            <v>#N/A</v>
          </cell>
          <cell r="F876">
            <v>7</v>
          </cell>
          <cell r="G876" t="str">
            <v>Thể dục</v>
          </cell>
        </row>
        <row r="877">
          <cell r="E877" t="e">
            <v>#N/A</v>
          </cell>
          <cell r="F877">
            <v>8</v>
          </cell>
          <cell r="G877" t="str">
            <v>Thể dục</v>
          </cell>
        </row>
        <row r="878">
          <cell r="E878" t="e">
            <v>#N/A</v>
          </cell>
          <cell r="F878">
            <v>9</v>
          </cell>
          <cell r="G878" t="str">
            <v>Thể dục</v>
          </cell>
        </row>
        <row r="879">
          <cell r="E879" t="e">
            <v>#N/A</v>
          </cell>
          <cell r="F879">
            <v>10</v>
          </cell>
          <cell r="G879" t="str">
            <v>Thể dục</v>
          </cell>
        </row>
        <row r="880">
          <cell r="E880" t="e">
            <v>#N/A</v>
          </cell>
          <cell r="F880">
            <v>11</v>
          </cell>
          <cell r="G880" t="str">
            <v>Thể dục</v>
          </cell>
        </row>
        <row r="881">
          <cell r="E881" t="e">
            <v>#N/A</v>
          </cell>
          <cell r="F881">
            <v>12</v>
          </cell>
          <cell r="G881" t="str">
            <v>Thể dục</v>
          </cell>
        </row>
        <row r="882">
          <cell r="E882" t="e">
            <v>#N/A</v>
          </cell>
          <cell r="F882">
            <v>13</v>
          </cell>
          <cell r="G882" t="str">
            <v>Thể dục</v>
          </cell>
        </row>
        <row r="883">
          <cell r="E883" t="e">
            <v>#N/A</v>
          </cell>
          <cell r="F883">
            <v>14</v>
          </cell>
          <cell r="G883" t="str">
            <v>Thể dục</v>
          </cell>
        </row>
        <row r="884">
          <cell r="E884" t="e">
            <v>#N/A</v>
          </cell>
          <cell r="F884">
            <v>15</v>
          </cell>
          <cell r="G884" t="str">
            <v>Thể dục</v>
          </cell>
        </row>
        <row r="885">
          <cell r="E885" t="e">
            <v>#N/A</v>
          </cell>
          <cell r="F885">
            <v>16</v>
          </cell>
          <cell r="G885" t="str">
            <v>Thể dục</v>
          </cell>
        </row>
        <row r="886">
          <cell r="E886" t="e">
            <v>#N/A</v>
          </cell>
          <cell r="F886">
            <v>17</v>
          </cell>
          <cell r="G886" t="str">
            <v>Thể dục</v>
          </cell>
        </row>
        <row r="887">
          <cell r="E887" t="e">
            <v>#N/A</v>
          </cell>
          <cell r="F887">
            <v>18</v>
          </cell>
          <cell r="G887" t="str">
            <v>Thể dục</v>
          </cell>
        </row>
        <row r="888">
          <cell r="E888" t="e">
            <v>#N/A</v>
          </cell>
          <cell r="F888">
            <v>19</v>
          </cell>
          <cell r="G888" t="str">
            <v>Thể dục</v>
          </cell>
        </row>
        <row r="889">
          <cell r="E889" t="e">
            <v>#N/A</v>
          </cell>
          <cell r="F889">
            <v>20</v>
          </cell>
          <cell r="G889" t="str">
            <v>Thể dục</v>
          </cell>
        </row>
        <row r="890">
          <cell r="E890" t="e">
            <v>#N/A</v>
          </cell>
          <cell r="F890">
            <v>21</v>
          </cell>
          <cell r="G890" t="str">
            <v>Thể dục</v>
          </cell>
        </row>
        <row r="891">
          <cell r="E891" t="e">
            <v>#N/A</v>
          </cell>
          <cell r="F891">
            <v>22</v>
          </cell>
          <cell r="G891" t="str">
            <v>Thể dục</v>
          </cell>
        </row>
        <row r="892">
          <cell r="E892" t="e">
            <v>#N/A</v>
          </cell>
          <cell r="F892">
            <v>23</v>
          </cell>
          <cell r="G892" t="str">
            <v>Thể dục</v>
          </cell>
        </row>
        <row r="893">
          <cell r="E893" t="e">
            <v>#N/A</v>
          </cell>
          <cell r="F893">
            <v>24</v>
          </cell>
          <cell r="G893" t="str">
            <v>Thể dục</v>
          </cell>
        </row>
        <row r="894">
          <cell r="E894" t="e">
            <v>#N/A</v>
          </cell>
          <cell r="F894">
            <v>25</v>
          </cell>
          <cell r="G894" t="str">
            <v>Thể dục</v>
          </cell>
        </row>
        <row r="895">
          <cell r="E895" t="e">
            <v>#N/A</v>
          </cell>
          <cell r="F895">
            <v>26</v>
          </cell>
          <cell r="G895" t="str">
            <v>Thể dục</v>
          </cell>
        </row>
        <row r="896">
          <cell r="E896" t="e">
            <v>#N/A</v>
          </cell>
          <cell r="F896">
            <v>27</v>
          </cell>
          <cell r="G896" t="str">
            <v>Thể dục</v>
          </cell>
        </row>
        <row r="897">
          <cell r="E897" t="e">
            <v>#N/A</v>
          </cell>
          <cell r="F897">
            <v>28</v>
          </cell>
          <cell r="G897" t="str">
            <v>Thể dục</v>
          </cell>
        </row>
        <row r="898">
          <cell r="E898" t="e">
            <v>#N/A</v>
          </cell>
          <cell r="F898">
            <v>29</v>
          </cell>
          <cell r="G898" t="str">
            <v>Thể dục</v>
          </cell>
        </row>
        <row r="899">
          <cell r="E899" t="e">
            <v>#N/A</v>
          </cell>
          <cell r="F899">
            <v>30</v>
          </cell>
          <cell r="G899" t="str">
            <v>Thể dục</v>
          </cell>
        </row>
        <row r="900">
          <cell r="E900" t="e">
            <v>#N/A</v>
          </cell>
          <cell r="F900">
            <v>31</v>
          </cell>
          <cell r="G900" t="str">
            <v>Thể dục</v>
          </cell>
        </row>
        <row r="901">
          <cell r="E901" t="e">
            <v>#N/A</v>
          </cell>
          <cell r="F901">
            <v>32</v>
          </cell>
          <cell r="G901" t="str">
            <v>Thể dục</v>
          </cell>
        </row>
        <row r="902">
          <cell r="E902" t="e">
            <v>#N/A</v>
          </cell>
          <cell r="F902">
            <v>33</v>
          </cell>
          <cell r="G902" t="str">
            <v>Thể dục</v>
          </cell>
        </row>
        <row r="903">
          <cell r="E903" t="e">
            <v>#N/A</v>
          </cell>
          <cell r="F903">
            <v>34</v>
          </cell>
          <cell r="G903" t="str">
            <v>Thể dục</v>
          </cell>
        </row>
        <row r="904">
          <cell r="E904" t="e">
            <v>#N/A</v>
          </cell>
          <cell r="F904">
            <v>35</v>
          </cell>
          <cell r="G904" t="str">
            <v>Thể dục</v>
          </cell>
        </row>
        <row r="905">
          <cell r="E905" t="e">
            <v>#N/A</v>
          </cell>
          <cell r="F905">
            <v>36</v>
          </cell>
          <cell r="G905" t="str">
            <v>Thể dục</v>
          </cell>
        </row>
        <row r="906">
          <cell r="E906" t="e">
            <v>#N/A</v>
          </cell>
          <cell r="F906">
            <v>37</v>
          </cell>
          <cell r="G906" t="str">
            <v>Thể dục</v>
          </cell>
        </row>
        <row r="907">
          <cell r="E907" t="e">
            <v>#N/A</v>
          </cell>
          <cell r="F907">
            <v>38</v>
          </cell>
          <cell r="G907" t="str">
            <v>Thể dục</v>
          </cell>
        </row>
        <row r="908">
          <cell r="E908" t="e">
            <v>#N/A</v>
          </cell>
          <cell r="F908">
            <v>39</v>
          </cell>
          <cell r="G908" t="str">
            <v>Thể dục</v>
          </cell>
        </row>
        <row r="909">
          <cell r="E909" t="e">
            <v>#N/A</v>
          </cell>
          <cell r="F909">
            <v>40</v>
          </cell>
          <cell r="G909" t="str">
            <v>Thể dục</v>
          </cell>
        </row>
        <row r="910">
          <cell r="E910" t="e">
            <v>#N/A</v>
          </cell>
          <cell r="F910">
            <v>41</v>
          </cell>
          <cell r="G910" t="str">
            <v>Thể dục</v>
          </cell>
        </row>
        <row r="911">
          <cell r="E911" t="e">
            <v>#N/A</v>
          </cell>
          <cell r="F911">
            <v>42</v>
          </cell>
          <cell r="G911" t="str">
            <v>Thể dục</v>
          </cell>
        </row>
        <row r="912">
          <cell r="E912" t="e">
            <v>#N/A</v>
          </cell>
          <cell r="F912">
            <v>43</v>
          </cell>
          <cell r="G912" t="str">
            <v>Thể dục</v>
          </cell>
        </row>
        <row r="913">
          <cell r="E913" t="e">
            <v>#N/A</v>
          </cell>
          <cell r="F913">
            <v>44</v>
          </cell>
          <cell r="G913" t="str">
            <v>Thể dục</v>
          </cell>
        </row>
        <row r="914">
          <cell r="E914" t="e">
            <v>#N/A</v>
          </cell>
          <cell r="F914">
            <v>45</v>
          </cell>
          <cell r="G914" t="str">
            <v>Thể dục</v>
          </cell>
        </row>
        <row r="915">
          <cell r="E915" t="e">
            <v>#N/A</v>
          </cell>
          <cell r="F915">
            <v>46</v>
          </cell>
          <cell r="G915" t="str">
            <v>Thể dục</v>
          </cell>
        </row>
        <row r="916">
          <cell r="E916" t="e">
            <v>#N/A</v>
          </cell>
          <cell r="F916">
            <v>47</v>
          </cell>
          <cell r="G916" t="str">
            <v>Thể dục</v>
          </cell>
        </row>
        <row r="917">
          <cell r="E917" t="e">
            <v>#N/A</v>
          </cell>
          <cell r="F917">
            <v>48</v>
          </cell>
          <cell r="G917" t="str">
            <v>Thể dục</v>
          </cell>
        </row>
        <row r="918">
          <cell r="E918" t="e">
            <v>#N/A</v>
          </cell>
          <cell r="F918">
            <v>49</v>
          </cell>
          <cell r="G918" t="str">
            <v>Thể dục</v>
          </cell>
        </row>
        <row r="919">
          <cell r="E919" t="e">
            <v>#N/A</v>
          </cell>
          <cell r="F919">
            <v>50</v>
          </cell>
          <cell r="G919" t="str">
            <v>Thể dục</v>
          </cell>
        </row>
        <row r="920">
          <cell r="E920" t="e">
            <v>#N/A</v>
          </cell>
          <cell r="F920">
            <v>51</v>
          </cell>
          <cell r="G920" t="str">
            <v>Thể dục</v>
          </cell>
        </row>
        <row r="921">
          <cell r="E921" t="e">
            <v>#N/A</v>
          </cell>
          <cell r="F921">
            <v>52</v>
          </cell>
          <cell r="G921" t="str">
            <v>Thể dục</v>
          </cell>
        </row>
        <row r="922">
          <cell r="E922" t="e">
            <v>#N/A</v>
          </cell>
          <cell r="F922">
            <v>53</v>
          </cell>
          <cell r="G922" t="str">
            <v>Thể dục</v>
          </cell>
        </row>
        <row r="923">
          <cell r="E923" t="e">
            <v>#N/A</v>
          </cell>
          <cell r="F923">
            <v>54</v>
          </cell>
          <cell r="G923" t="str">
            <v>Thể dục</v>
          </cell>
        </row>
        <row r="924">
          <cell r="E924" t="e">
            <v>#N/A</v>
          </cell>
          <cell r="F924">
            <v>55</v>
          </cell>
          <cell r="G924" t="str">
            <v>Thể dục</v>
          </cell>
        </row>
        <row r="925">
          <cell r="E925" t="e">
            <v>#N/A</v>
          </cell>
          <cell r="F925">
            <v>56</v>
          </cell>
          <cell r="G925" t="str">
            <v>Thể dục</v>
          </cell>
        </row>
        <row r="926">
          <cell r="E926" t="e">
            <v>#N/A</v>
          </cell>
          <cell r="F926">
            <v>57</v>
          </cell>
          <cell r="G926" t="str">
            <v>Thể dục</v>
          </cell>
        </row>
        <row r="927">
          <cell r="E927" t="e">
            <v>#N/A</v>
          </cell>
          <cell r="F927">
            <v>58</v>
          </cell>
          <cell r="G927" t="str">
            <v>Thể dục</v>
          </cell>
        </row>
        <row r="928">
          <cell r="E928" t="e">
            <v>#N/A</v>
          </cell>
          <cell r="F928">
            <v>59</v>
          </cell>
          <cell r="G928" t="str">
            <v>Thể dục</v>
          </cell>
        </row>
        <row r="929">
          <cell r="E929" t="e">
            <v>#N/A</v>
          </cell>
          <cell r="F929">
            <v>60</v>
          </cell>
          <cell r="G929" t="str">
            <v>Thể dục</v>
          </cell>
        </row>
        <row r="930">
          <cell r="E930" t="e">
            <v>#N/A</v>
          </cell>
          <cell r="F930">
            <v>61</v>
          </cell>
          <cell r="G930" t="str">
            <v>Thể dục</v>
          </cell>
        </row>
        <row r="931">
          <cell r="E931" t="e">
            <v>#N/A</v>
          </cell>
          <cell r="F931">
            <v>62</v>
          </cell>
          <cell r="G931" t="str">
            <v>Thể dục</v>
          </cell>
        </row>
        <row r="932">
          <cell r="E932" t="e">
            <v>#N/A</v>
          </cell>
          <cell r="F932">
            <v>63</v>
          </cell>
          <cell r="G932" t="str">
            <v>Thể dục</v>
          </cell>
        </row>
        <row r="933">
          <cell r="E933" t="e">
            <v>#N/A</v>
          </cell>
          <cell r="F933">
            <v>64</v>
          </cell>
          <cell r="G933" t="str">
            <v>Thể dục</v>
          </cell>
        </row>
        <row r="934">
          <cell r="E934" t="e">
            <v>#N/A</v>
          </cell>
          <cell r="F934">
            <v>65</v>
          </cell>
          <cell r="G934" t="str">
            <v>Thể dục</v>
          </cell>
        </row>
        <row r="935">
          <cell r="E935" t="e">
            <v>#N/A</v>
          </cell>
          <cell r="F935">
            <v>66</v>
          </cell>
          <cell r="G935" t="str">
            <v>Thể dục</v>
          </cell>
        </row>
        <row r="936">
          <cell r="E936" t="e">
            <v>#N/A</v>
          </cell>
          <cell r="F936">
            <v>1</v>
          </cell>
          <cell r="G936" t="str">
            <v>Thủ công</v>
          </cell>
          <cell r="J936" t="str">
            <v>Gấp tàu thủy 2 ống khói</v>
          </cell>
          <cell r="K936" t="str">
            <v>Giấy màu, kéo, tranh qt</v>
          </cell>
        </row>
        <row r="937">
          <cell r="E937" t="e">
            <v>#N/A</v>
          </cell>
          <cell r="F937">
            <v>2</v>
          </cell>
          <cell r="G937" t="str">
            <v>Thủ công</v>
          </cell>
          <cell r="J937" t="str">
            <v>Gấp tàu thủy 2 ống khói</v>
          </cell>
          <cell r="K937" t="str">
            <v>Giấy màu, kéo, tranh qt</v>
          </cell>
        </row>
        <row r="938">
          <cell r="E938" t="e">
            <v>#N/A</v>
          </cell>
          <cell r="F938">
            <v>3</v>
          </cell>
          <cell r="G938" t="str">
            <v>Thủ công</v>
          </cell>
          <cell r="J938" t="str">
            <v>Gấp con ếch</v>
          </cell>
          <cell r="K938" t="str">
            <v>Giấy màu, kéo, tranh qt</v>
          </cell>
        </row>
        <row r="939">
          <cell r="E939" t="e">
            <v>#N/A</v>
          </cell>
          <cell r="F939">
            <v>4</v>
          </cell>
          <cell r="G939" t="str">
            <v>Thủ công</v>
          </cell>
          <cell r="J939" t="str">
            <v>Gấp con ếch</v>
          </cell>
          <cell r="K939" t="str">
            <v>Giấy màu, kéo, tranh qt</v>
          </cell>
        </row>
        <row r="940">
          <cell r="E940" t="e">
            <v>#N/A</v>
          </cell>
          <cell r="F940">
            <v>5</v>
          </cell>
          <cell r="G940" t="str">
            <v>Thủ công</v>
          </cell>
          <cell r="J940" t="str">
            <v>Gấp, cắt dán ngôi sao năm cánh và lá cờ đỏ sao vàng</v>
          </cell>
          <cell r="K940" t="str">
            <v>Giấy màu, kéo, tranh qt</v>
          </cell>
        </row>
        <row r="941">
          <cell r="E941" t="e">
            <v>#N/A</v>
          </cell>
          <cell r="F941">
            <v>6</v>
          </cell>
          <cell r="G941" t="str">
            <v>Thủ công</v>
          </cell>
          <cell r="J941" t="str">
            <v>Gấp, cắt dán ngôi sao năm cánh và lá cờ đỏ sao vàng</v>
          </cell>
          <cell r="K941" t="str">
            <v>Giấy màu, kéo, tranh qt</v>
          </cell>
        </row>
        <row r="942">
          <cell r="E942" t="e">
            <v>#N/A</v>
          </cell>
          <cell r="F942">
            <v>7</v>
          </cell>
          <cell r="G942" t="str">
            <v>Thủ công</v>
          </cell>
          <cell r="J942" t="str">
            <v>Gấp, cắt dán bông hoa</v>
          </cell>
          <cell r="K942" t="str">
            <v>Giấy màu, kéo, tranh qt</v>
          </cell>
        </row>
        <row r="943">
          <cell r="E943" t="e">
            <v>#N/A</v>
          </cell>
          <cell r="F943">
            <v>8</v>
          </cell>
          <cell r="G943" t="str">
            <v>Thủ công</v>
          </cell>
          <cell r="J943" t="str">
            <v>Gấp, cắt dán bông hoa</v>
          </cell>
          <cell r="K943" t="str">
            <v>Giấy màu, kéo, tranh qt</v>
          </cell>
        </row>
        <row r="944">
          <cell r="E944" t="e">
            <v>#N/A</v>
          </cell>
          <cell r="F944">
            <v>9</v>
          </cell>
          <cell r="G944" t="str">
            <v>Thủ công</v>
          </cell>
          <cell r="J944" t="str">
            <v>ÔT chương I:Phối hợp cắt,...</v>
          </cell>
          <cell r="K944" t="str">
            <v>Giấy màu, kéo, tranh qt</v>
          </cell>
        </row>
        <row r="945">
          <cell r="E945" t="e">
            <v>#N/A</v>
          </cell>
          <cell r="F945">
            <v>10</v>
          </cell>
          <cell r="G945" t="str">
            <v>Thủ công</v>
          </cell>
          <cell r="J945" t="str">
            <v>ÔT chương I:Phối hợp cắt,.</v>
          </cell>
          <cell r="K945" t="str">
            <v>Giấy màu, kéo, tranh qt</v>
          </cell>
        </row>
        <row r="946">
          <cell r="E946" t="e">
            <v>#N/A</v>
          </cell>
          <cell r="F946">
            <v>11</v>
          </cell>
          <cell r="G946" t="str">
            <v>Thủ công</v>
          </cell>
          <cell r="J946" t="str">
            <v>Cắt dán chữ I, T</v>
          </cell>
          <cell r="K946" t="str">
            <v>Giấy màu, kéo, tranh qt</v>
          </cell>
        </row>
        <row r="947">
          <cell r="E947" t="e">
            <v>#N/A</v>
          </cell>
          <cell r="F947">
            <v>12</v>
          </cell>
          <cell r="G947" t="str">
            <v>Thủ công</v>
          </cell>
          <cell r="J947" t="str">
            <v>Cắt dán chữ I, T</v>
          </cell>
          <cell r="K947" t="str">
            <v>Giấy màu, kéo, tranh qt</v>
          </cell>
        </row>
        <row r="948">
          <cell r="E948" t="e">
            <v>#N/A</v>
          </cell>
          <cell r="F948">
            <v>13</v>
          </cell>
          <cell r="G948" t="str">
            <v>Thủ công</v>
          </cell>
          <cell r="J948" t="str">
            <v>Cắt, dán chữ H, U</v>
          </cell>
          <cell r="K948" t="str">
            <v>Giấy màu, kéo, tranh qt</v>
          </cell>
        </row>
        <row r="949">
          <cell r="E949" t="e">
            <v>#N/A</v>
          </cell>
          <cell r="F949">
            <v>14</v>
          </cell>
          <cell r="G949" t="str">
            <v>Thủ công</v>
          </cell>
          <cell r="J949" t="str">
            <v>Cắt, dán chữ H, U (T2)</v>
          </cell>
          <cell r="K949" t="str">
            <v>Giấy màu, kéo, tranh qt</v>
          </cell>
        </row>
        <row r="950">
          <cell r="E950" t="e">
            <v>#N/A</v>
          </cell>
          <cell r="F950">
            <v>15</v>
          </cell>
          <cell r="G950" t="str">
            <v>Thủ công</v>
          </cell>
          <cell r="J950" t="str">
            <v>Cắt, dán chữ V</v>
          </cell>
          <cell r="K950" t="str">
            <v>Giấy màu, kéo, tranh qt</v>
          </cell>
        </row>
        <row r="951">
          <cell r="E951" t="e">
            <v>#N/A</v>
          </cell>
          <cell r="F951">
            <v>16</v>
          </cell>
          <cell r="G951" t="str">
            <v>Thủ công</v>
          </cell>
          <cell r="J951" t="str">
            <v>Cắt,dán chữ E</v>
          </cell>
          <cell r="K951" t="str">
            <v>Giấy màu, kéo, tranh qt</v>
          </cell>
        </row>
        <row r="952">
          <cell r="E952" t="e">
            <v>#N/A</v>
          </cell>
          <cell r="F952">
            <v>17</v>
          </cell>
          <cell r="G952" t="str">
            <v>Thủ công</v>
          </cell>
          <cell r="J952" t="str">
            <v>Cắt,dán chữ VUI VẺ - T1</v>
          </cell>
          <cell r="K952" t="str">
            <v>Giấy màu, kéo, tranh qt</v>
          </cell>
        </row>
        <row r="953">
          <cell r="E953" t="e">
            <v>#N/A</v>
          </cell>
          <cell r="F953">
            <v>18</v>
          </cell>
          <cell r="G953" t="str">
            <v>Thủ công</v>
          </cell>
          <cell r="J953" t="str">
            <v>Cắt,dán chữ VUI VẺ - T2</v>
          </cell>
          <cell r="K953" t="str">
            <v>Giấy màu, kéo, tranh qt</v>
          </cell>
        </row>
        <row r="954">
          <cell r="E954" t="e">
            <v>#N/A</v>
          </cell>
          <cell r="F954">
            <v>19</v>
          </cell>
          <cell r="G954" t="str">
            <v>Thủ công</v>
          </cell>
          <cell r="J954" t="str">
            <v>Ôn Chương II: Cắt dán chữ đơn giản</v>
          </cell>
          <cell r="K954" t="str">
            <v>Giấy màu, kéo, tranh qt</v>
          </cell>
        </row>
        <row r="955">
          <cell r="E955" t="e">
            <v>#N/A</v>
          </cell>
          <cell r="F955">
            <v>20</v>
          </cell>
          <cell r="G955" t="str">
            <v>Thủ công</v>
          </cell>
          <cell r="J955" t="str">
            <v>Ôn Chương II: Cắt dán chữ đơn giản</v>
          </cell>
          <cell r="K955" t="str">
            <v>Giấy màu, kéo, tranh qt</v>
          </cell>
        </row>
        <row r="956">
          <cell r="E956" t="e">
            <v>#N/A</v>
          </cell>
          <cell r="F956">
            <v>21</v>
          </cell>
          <cell r="G956" t="str">
            <v>Thủ công</v>
          </cell>
          <cell r="J956" t="str">
            <v>Đan nong mốt (T1)</v>
          </cell>
          <cell r="K956" t="str">
            <v>Giấy màu, kéo, tranh qt</v>
          </cell>
        </row>
        <row r="957">
          <cell r="E957" t="e">
            <v>#N/A</v>
          </cell>
          <cell r="F957">
            <v>22</v>
          </cell>
          <cell r="G957" t="str">
            <v>Thủ công</v>
          </cell>
          <cell r="J957" t="str">
            <v>Đan nong mốt (T2)</v>
          </cell>
          <cell r="K957" t="str">
            <v>Giấy màu, kéo, tranh qt</v>
          </cell>
        </row>
        <row r="958">
          <cell r="E958" t="e">
            <v>#N/A</v>
          </cell>
          <cell r="F958">
            <v>23</v>
          </cell>
          <cell r="G958" t="str">
            <v>Thủ công</v>
          </cell>
          <cell r="J958" t="str">
            <v>Đan nong đôi</v>
          </cell>
          <cell r="K958" t="str">
            <v>Giấy màu, kéo, tranh qt</v>
          </cell>
        </row>
        <row r="959">
          <cell r="E959" t="e">
            <v>#N/A</v>
          </cell>
          <cell r="F959">
            <v>24</v>
          </cell>
          <cell r="G959" t="str">
            <v>Thủ công</v>
          </cell>
          <cell r="J959" t="str">
            <v>Đan nong đôi</v>
          </cell>
          <cell r="K959" t="str">
            <v>Giấy màu, kéo, tranh qt</v>
          </cell>
        </row>
        <row r="960">
          <cell r="E960" t="e">
            <v>#N/A</v>
          </cell>
          <cell r="F960">
            <v>25</v>
          </cell>
          <cell r="G960" t="str">
            <v>Thủ công</v>
          </cell>
          <cell r="J960" t="str">
            <v>Làm lọ hoa gắn tường</v>
          </cell>
          <cell r="K960" t="str">
            <v>Giấy màu, kéo, tranh qt</v>
          </cell>
        </row>
        <row r="961">
          <cell r="E961" t="e">
            <v>#N/A</v>
          </cell>
          <cell r="F961">
            <v>26</v>
          </cell>
          <cell r="G961" t="str">
            <v>Thủ công</v>
          </cell>
          <cell r="J961" t="str">
            <v>Làm lọ hoa gắn tường</v>
          </cell>
          <cell r="K961" t="str">
            <v>Giấy màu, kéo, tranh qt</v>
          </cell>
        </row>
        <row r="962">
          <cell r="E962" t="e">
            <v>#N/A</v>
          </cell>
          <cell r="F962">
            <v>27</v>
          </cell>
          <cell r="G962" t="str">
            <v>Thủ công</v>
          </cell>
          <cell r="J962" t="str">
            <v>Làm lọ hoa gắn tường</v>
          </cell>
          <cell r="K962" t="str">
            <v>Giấy màu, kéo, tranh qt</v>
          </cell>
        </row>
        <row r="963">
          <cell r="E963" t="e">
            <v>#N/A</v>
          </cell>
          <cell r="F963">
            <v>28</v>
          </cell>
          <cell r="G963" t="str">
            <v>Thủ công</v>
          </cell>
          <cell r="J963" t="str">
            <v>Làm đồng hồ để bàn</v>
          </cell>
          <cell r="K963" t="str">
            <v>Giấy màu, kéo, tranh qt</v>
          </cell>
        </row>
        <row r="964">
          <cell r="E964" t="e">
            <v>#N/A</v>
          </cell>
          <cell r="F964">
            <v>29</v>
          </cell>
          <cell r="G964" t="str">
            <v>Thủ công</v>
          </cell>
          <cell r="J964" t="str">
            <v>Làm đồng hồ để bàn</v>
          </cell>
          <cell r="K964" t="str">
            <v>Giấy màu, kéo, tranh qt</v>
          </cell>
        </row>
        <row r="965">
          <cell r="E965" t="e">
            <v>#N/A</v>
          </cell>
          <cell r="F965">
            <v>30</v>
          </cell>
          <cell r="G965" t="str">
            <v>Thủ công</v>
          </cell>
          <cell r="J965" t="str">
            <v>Làm đồng hồ để bàn</v>
          </cell>
          <cell r="K965" t="str">
            <v>Giấy màu, kéo, tranh qt</v>
          </cell>
        </row>
        <row r="966">
          <cell r="E966" t="e">
            <v>#N/A</v>
          </cell>
          <cell r="F966">
            <v>31</v>
          </cell>
          <cell r="G966" t="str">
            <v>Thủ công</v>
          </cell>
          <cell r="J966" t="str">
            <v>Làm quạt giấy tròn</v>
          </cell>
          <cell r="K966" t="str">
            <v>Giấy màu, kéo, tranh qt</v>
          </cell>
        </row>
        <row r="967">
          <cell r="E967" t="e">
            <v>#N/A</v>
          </cell>
          <cell r="F967">
            <v>32</v>
          </cell>
          <cell r="G967" t="str">
            <v>Thủ công</v>
          </cell>
          <cell r="J967" t="str">
            <v>Làm quạt giấy tròn - T2</v>
          </cell>
          <cell r="K967" t="str">
            <v>Giấy màu, kéo, tranh qt</v>
          </cell>
        </row>
        <row r="968">
          <cell r="E968" t="e">
            <v>#N/A</v>
          </cell>
          <cell r="F968">
            <v>33</v>
          </cell>
          <cell r="G968" t="str">
            <v>Thủ công</v>
          </cell>
          <cell r="J968" t="str">
            <v>Làm quạt giấy tròn - T3</v>
          </cell>
          <cell r="K968" t="str">
            <v>Giấy màu, kéo, tranh qt</v>
          </cell>
        </row>
        <row r="969">
          <cell r="E969" t="e">
            <v>#N/A</v>
          </cell>
          <cell r="F969">
            <v>34</v>
          </cell>
          <cell r="G969" t="str">
            <v>Thủ công</v>
          </cell>
          <cell r="J969" t="str">
            <v>Ôn CĐ đan nan &amp; làm ĐC - T1</v>
          </cell>
          <cell r="K969" t="str">
            <v>Giấy màu, kéo, tranh qt</v>
          </cell>
        </row>
        <row r="970">
          <cell r="E970" t="e">
            <v>#N/A</v>
          </cell>
          <cell r="F970">
            <v>35</v>
          </cell>
          <cell r="G970" t="str">
            <v>Thủ công</v>
          </cell>
          <cell r="J970" t="str">
            <v>Ôn CĐ đan nan &amp; làm ĐC - T2</v>
          </cell>
          <cell r="K970" t="str">
            <v>Giấy màu, kéo, tranh qt</v>
          </cell>
        </row>
        <row r="971">
          <cell r="E971" t="e">
            <v>#N/A</v>
          </cell>
          <cell r="F971">
            <v>1</v>
          </cell>
          <cell r="G971" t="str">
            <v>Tin học</v>
          </cell>
        </row>
        <row r="972">
          <cell r="E972" t="e">
            <v>#N/A</v>
          </cell>
          <cell r="F972">
            <v>2</v>
          </cell>
          <cell r="G972" t="str">
            <v>Tin học</v>
          </cell>
        </row>
        <row r="973">
          <cell r="E973" t="e">
            <v>#N/A</v>
          </cell>
          <cell r="F973">
            <v>3</v>
          </cell>
          <cell r="G973" t="str">
            <v>Tin học</v>
          </cell>
        </row>
        <row r="974">
          <cell r="E974" t="e">
            <v>#N/A</v>
          </cell>
          <cell r="F974">
            <v>4</v>
          </cell>
          <cell r="G974" t="str">
            <v>Tin học</v>
          </cell>
        </row>
        <row r="975">
          <cell r="E975" t="e">
            <v>#N/A</v>
          </cell>
          <cell r="F975">
            <v>5</v>
          </cell>
          <cell r="G975" t="str">
            <v>Tin học</v>
          </cell>
        </row>
        <row r="976">
          <cell r="E976" t="e">
            <v>#N/A</v>
          </cell>
          <cell r="F976">
            <v>6</v>
          </cell>
          <cell r="G976" t="str">
            <v>Tin học</v>
          </cell>
        </row>
        <row r="977">
          <cell r="E977" t="e">
            <v>#N/A</v>
          </cell>
          <cell r="F977">
            <v>7</v>
          </cell>
          <cell r="G977" t="str">
            <v>Tin học</v>
          </cell>
        </row>
        <row r="978">
          <cell r="E978" t="e">
            <v>#N/A</v>
          </cell>
          <cell r="F978">
            <v>8</v>
          </cell>
          <cell r="G978" t="str">
            <v>Tin học</v>
          </cell>
        </row>
        <row r="979">
          <cell r="E979" t="e">
            <v>#N/A</v>
          </cell>
          <cell r="F979">
            <v>9</v>
          </cell>
          <cell r="G979" t="str">
            <v>Tin học</v>
          </cell>
        </row>
        <row r="980">
          <cell r="E980" t="e">
            <v>#N/A</v>
          </cell>
          <cell r="F980">
            <v>10</v>
          </cell>
          <cell r="G980" t="str">
            <v>Tin học</v>
          </cell>
        </row>
        <row r="981">
          <cell r="E981" t="e">
            <v>#N/A</v>
          </cell>
          <cell r="F981">
            <v>11</v>
          </cell>
          <cell r="G981" t="str">
            <v>Tin học</v>
          </cell>
        </row>
        <row r="982">
          <cell r="E982" t="e">
            <v>#N/A</v>
          </cell>
          <cell r="F982">
            <v>12</v>
          </cell>
          <cell r="G982" t="str">
            <v>Tin học</v>
          </cell>
        </row>
        <row r="983">
          <cell r="E983" t="e">
            <v>#N/A</v>
          </cell>
          <cell r="F983">
            <v>13</v>
          </cell>
          <cell r="G983" t="str">
            <v>Tin học</v>
          </cell>
        </row>
        <row r="984">
          <cell r="E984" t="e">
            <v>#N/A</v>
          </cell>
          <cell r="F984">
            <v>14</v>
          </cell>
          <cell r="G984" t="str">
            <v>Tin học</v>
          </cell>
        </row>
        <row r="985">
          <cell r="E985" t="e">
            <v>#N/A</v>
          </cell>
          <cell r="F985">
            <v>15</v>
          </cell>
          <cell r="G985" t="str">
            <v>Tin học</v>
          </cell>
        </row>
        <row r="986">
          <cell r="E986" t="e">
            <v>#N/A</v>
          </cell>
          <cell r="F986">
            <v>16</v>
          </cell>
          <cell r="G986" t="str">
            <v>Tin học</v>
          </cell>
        </row>
        <row r="987">
          <cell r="E987" t="e">
            <v>#N/A</v>
          </cell>
          <cell r="F987">
            <v>17</v>
          </cell>
          <cell r="G987" t="str">
            <v>Tin học</v>
          </cell>
        </row>
        <row r="988">
          <cell r="E988" t="e">
            <v>#N/A</v>
          </cell>
          <cell r="F988">
            <v>18</v>
          </cell>
          <cell r="G988" t="str">
            <v>Tin học</v>
          </cell>
        </row>
        <row r="989">
          <cell r="E989" t="e">
            <v>#N/A</v>
          </cell>
          <cell r="F989">
            <v>19</v>
          </cell>
          <cell r="G989" t="str">
            <v>Tin học</v>
          </cell>
        </row>
        <row r="990">
          <cell r="E990" t="e">
            <v>#N/A</v>
          </cell>
          <cell r="F990">
            <v>20</v>
          </cell>
          <cell r="G990" t="str">
            <v>Tin học</v>
          </cell>
        </row>
        <row r="991">
          <cell r="E991" t="e">
            <v>#N/A</v>
          </cell>
          <cell r="F991">
            <v>25</v>
          </cell>
          <cell r="G991" t="str">
            <v>Tin học</v>
          </cell>
        </row>
        <row r="992">
          <cell r="E992" t="e">
            <v>#N/A</v>
          </cell>
          <cell r="F992">
            <v>26</v>
          </cell>
          <cell r="G992" t="str">
            <v>Tin học</v>
          </cell>
        </row>
        <row r="993">
          <cell r="E993" t="e">
            <v>#N/A</v>
          </cell>
          <cell r="F993">
            <v>27</v>
          </cell>
          <cell r="G993" t="str">
            <v>Tin học</v>
          </cell>
        </row>
        <row r="994">
          <cell r="E994" t="e">
            <v>#N/A</v>
          </cell>
          <cell r="F994">
            <v>28</v>
          </cell>
          <cell r="G994" t="str">
            <v>Tin học</v>
          </cell>
        </row>
        <row r="995">
          <cell r="E995" t="e">
            <v>#N/A</v>
          </cell>
          <cell r="F995">
            <v>29</v>
          </cell>
          <cell r="G995" t="str">
            <v>Tin học</v>
          </cell>
        </row>
        <row r="996">
          <cell r="E996" t="e">
            <v>#N/A</v>
          </cell>
          <cell r="F996">
            <v>30</v>
          </cell>
          <cell r="G996" t="str">
            <v>Tin học</v>
          </cell>
        </row>
        <row r="997">
          <cell r="E997" t="e">
            <v>#N/A</v>
          </cell>
          <cell r="F997">
            <v>31</v>
          </cell>
          <cell r="G997" t="str">
            <v>Tin học</v>
          </cell>
        </row>
        <row r="998">
          <cell r="E998" t="e">
            <v>#N/A</v>
          </cell>
          <cell r="F998">
            <v>32</v>
          </cell>
          <cell r="G998" t="str">
            <v>Tin học</v>
          </cell>
        </row>
        <row r="999">
          <cell r="E999" t="e">
            <v>#N/A</v>
          </cell>
          <cell r="F999">
            <v>33</v>
          </cell>
          <cell r="G999" t="str">
            <v>Tin học</v>
          </cell>
        </row>
        <row r="1000">
          <cell r="E1000" t="e">
            <v>#N/A</v>
          </cell>
          <cell r="F1000">
            <v>34</v>
          </cell>
          <cell r="G1000" t="str">
            <v>Tin học</v>
          </cell>
        </row>
        <row r="1001">
          <cell r="E1001" t="e">
            <v>#N/A</v>
          </cell>
          <cell r="F1001">
            <v>35</v>
          </cell>
          <cell r="G1001" t="str">
            <v>Tin học</v>
          </cell>
        </row>
        <row r="1002">
          <cell r="E1002" t="e">
            <v>#N/A</v>
          </cell>
          <cell r="F1002">
            <v>36</v>
          </cell>
          <cell r="G1002" t="str">
            <v>Tin học</v>
          </cell>
        </row>
        <row r="1003">
          <cell r="E1003" t="e">
            <v>#N/A</v>
          </cell>
          <cell r="F1003">
            <v>37</v>
          </cell>
          <cell r="G1003" t="str">
            <v>Tin học</v>
          </cell>
        </row>
        <row r="1004">
          <cell r="E1004" t="e">
            <v>#N/A</v>
          </cell>
          <cell r="F1004">
            <v>38</v>
          </cell>
          <cell r="G1004" t="str">
            <v>Tin học</v>
          </cell>
        </row>
        <row r="1005">
          <cell r="E1005" t="e">
            <v>#N/A</v>
          </cell>
          <cell r="F1005">
            <v>39</v>
          </cell>
          <cell r="G1005" t="str">
            <v>Tin học</v>
          </cell>
        </row>
        <row r="1006">
          <cell r="E1006" t="e">
            <v>#N/A</v>
          </cell>
          <cell r="F1006">
            <v>40</v>
          </cell>
          <cell r="G1006" t="str">
            <v>Tin học</v>
          </cell>
        </row>
        <row r="1007">
          <cell r="E1007" t="e">
            <v>#N/A</v>
          </cell>
          <cell r="F1007">
            <v>41</v>
          </cell>
          <cell r="G1007" t="str">
            <v>Tin học</v>
          </cell>
        </row>
        <row r="1008">
          <cell r="E1008" t="e">
            <v>#N/A</v>
          </cell>
          <cell r="F1008">
            <v>42</v>
          </cell>
          <cell r="G1008" t="str">
            <v>Tin học</v>
          </cell>
        </row>
        <row r="1009">
          <cell r="E1009" t="e">
            <v>#N/A</v>
          </cell>
          <cell r="F1009">
            <v>43</v>
          </cell>
          <cell r="G1009" t="str">
            <v>Tin học</v>
          </cell>
        </row>
        <row r="1010">
          <cell r="E1010" t="e">
            <v>#N/A</v>
          </cell>
          <cell r="F1010">
            <v>44</v>
          </cell>
          <cell r="G1010" t="str">
            <v>Tin học</v>
          </cell>
        </row>
        <row r="1011">
          <cell r="E1011" t="e">
            <v>#N/A</v>
          </cell>
          <cell r="F1011">
            <v>45</v>
          </cell>
          <cell r="G1011" t="str">
            <v>Tin học</v>
          </cell>
        </row>
        <row r="1012">
          <cell r="E1012" t="e">
            <v>#N/A</v>
          </cell>
          <cell r="F1012">
            <v>46</v>
          </cell>
          <cell r="G1012" t="str">
            <v>Tin học</v>
          </cell>
        </row>
        <row r="1013">
          <cell r="E1013" t="e">
            <v>#N/A</v>
          </cell>
          <cell r="F1013">
            <v>47</v>
          </cell>
          <cell r="G1013" t="str">
            <v>Tin học</v>
          </cell>
        </row>
        <row r="1014">
          <cell r="E1014" t="e">
            <v>#N/A</v>
          </cell>
          <cell r="F1014">
            <v>48</v>
          </cell>
          <cell r="G1014" t="str">
            <v>Tin học</v>
          </cell>
        </row>
        <row r="1015">
          <cell r="E1015" t="e">
            <v>#N/A</v>
          </cell>
          <cell r="F1015">
            <v>49</v>
          </cell>
          <cell r="G1015" t="str">
            <v>Tin học</v>
          </cell>
        </row>
        <row r="1016">
          <cell r="E1016" t="e">
            <v>#N/A</v>
          </cell>
          <cell r="F1016">
            <v>49</v>
          </cell>
          <cell r="G1016" t="str">
            <v>Tin học</v>
          </cell>
        </row>
        <row r="1017">
          <cell r="E1017" t="e">
            <v>#N/A</v>
          </cell>
          <cell r="F1017">
            <v>50</v>
          </cell>
          <cell r="G1017" t="str">
            <v>Tin học</v>
          </cell>
        </row>
        <row r="1018">
          <cell r="E1018" t="e">
            <v>#N/A</v>
          </cell>
          <cell r="F1018">
            <v>51</v>
          </cell>
          <cell r="G1018" t="str">
            <v>Tin học</v>
          </cell>
        </row>
        <row r="1019">
          <cell r="E1019" t="e">
            <v>#N/A</v>
          </cell>
          <cell r="F1019">
            <v>52</v>
          </cell>
          <cell r="G1019" t="str">
            <v>Tin học</v>
          </cell>
        </row>
        <row r="1020">
          <cell r="E1020" t="e">
            <v>#N/A</v>
          </cell>
          <cell r="F1020">
            <v>53</v>
          </cell>
          <cell r="G1020" t="str">
            <v>Tin học</v>
          </cell>
        </row>
        <row r="1021">
          <cell r="E1021" t="e">
            <v>#N/A</v>
          </cell>
          <cell r="F1021">
            <v>53</v>
          </cell>
          <cell r="G1021" t="str">
            <v>Tin học</v>
          </cell>
        </row>
        <row r="1022">
          <cell r="E1022" t="e">
            <v>#N/A</v>
          </cell>
          <cell r="F1022">
            <v>55</v>
          </cell>
          <cell r="G1022" t="str">
            <v>Tin học</v>
          </cell>
        </row>
        <row r="1023">
          <cell r="E1023" t="e">
            <v>#N/A</v>
          </cell>
          <cell r="F1023">
            <v>55</v>
          </cell>
          <cell r="G1023" t="str">
            <v>Tin học</v>
          </cell>
        </row>
        <row r="1024">
          <cell r="E1024" t="e">
            <v>#N/A</v>
          </cell>
          <cell r="F1024">
            <v>61</v>
          </cell>
          <cell r="G1024" t="str">
            <v>Tin học</v>
          </cell>
        </row>
        <row r="1025">
          <cell r="E1025" t="e">
            <v>#N/A</v>
          </cell>
          <cell r="F1025">
            <v>62</v>
          </cell>
          <cell r="G1025" t="str">
            <v>Tin học</v>
          </cell>
        </row>
        <row r="1026">
          <cell r="E1026" t="e">
            <v>#N/A</v>
          </cell>
          <cell r="F1026">
            <v>63</v>
          </cell>
          <cell r="G1026" t="str">
            <v>Tin học</v>
          </cell>
        </row>
        <row r="1027">
          <cell r="E1027" t="e">
            <v>#N/A</v>
          </cell>
          <cell r="F1027">
            <v>64</v>
          </cell>
          <cell r="G1027" t="str">
            <v>Tin học</v>
          </cell>
        </row>
        <row r="1028">
          <cell r="E1028" t="e">
            <v>#N/A</v>
          </cell>
          <cell r="F1028">
            <v>65</v>
          </cell>
          <cell r="G1028" t="str">
            <v>Tin học</v>
          </cell>
        </row>
        <row r="1029">
          <cell r="E1029" t="e">
            <v>#N/A</v>
          </cell>
          <cell r="F1029">
            <v>66</v>
          </cell>
          <cell r="G1029" t="str">
            <v>Tin học</v>
          </cell>
        </row>
        <row r="1030">
          <cell r="E1030" t="e">
            <v>#N/A</v>
          </cell>
          <cell r="F1030">
            <v>67</v>
          </cell>
          <cell r="G1030" t="str">
            <v>Tin học</v>
          </cell>
        </row>
        <row r="1031">
          <cell r="E1031" t="e">
            <v>#N/A</v>
          </cell>
          <cell r="F1031">
            <v>68</v>
          </cell>
          <cell r="G1031" t="str">
            <v>Tin học</v>
          </cell>
        </row>
        <row r="1032">
          <cell r="E1032" t="e">
            <v>#N/A</v>
          </cell>
          <cell r="F1032">
            <v>69</v>
          </cell>
          <cell r="G1032" t="str">
            <v>Tin học</v>
          </cell>
        </row>
        <row r="1033">
          <cell r="E1033" t="e">
            <v>#N/A</v>
          </cell>
          <cell r="F1033">
            <v>70</v>
          </cell>
          <cell r="G1033" t="str">
            <v>Tin học</v>
          </cell>
        </row>
        <row r="1034">
          <cell r="E1034" t="e">
            <v>#N/A</v>
          </cell>
          <cell r="F1034">
            <v>1</v>
          </cell>
          <cell r="G1034" t="str">
            <v>Tập làm văn</v>
          </cell>
          <cell r="J1034" t="str">
            <v>Nói về ĐTNTP. Điền..in sẵn</v>
          </cell>
          <cell r="K1034" t="str">
            <v>Mẫu đơn</v>
          </cell>
        </row>
        <row r="1035">
          <cell r="E1035" t="e">
            <v>#N/A</v>
          </cell>
          <cell r="F1035">
            <v>2</v>
          </cell>
          <cell r="G1035" t="str">
            <v>Tập làm văn</v>
          </cell>
          <cell r="J1035" t="str">
            <v>Viết đơn</v>
          </cell>
          <cell r="K1035" t="str">
            <v>Mẫu đơn</v>
          </cell>
        </row>
        <row r="1036">
          <cell r="E1036" t="e">
            <v>#N/A</v>
          </cell>
          <cell r="F1036">
            <v>3</v>
          </cell>
          <cell r="G1036" t="str">
            <v>Tập làm văn</v>
          </cell>
          <cell r="J1036" t="str">
            <v>Kể về gia đình. Điiền…sẵn</v>
          </cell>
          <cell r="K1036" t="str">
            <v>Mẫu đơn</v>
          </cell>
        </row>
        <row r="1037">
          <cell r="E1037" t="e">
            <v>#N/A</v>
          </cell>
          <cell r="F1037">
            <v>4</v>
          </cell>
          <cell r="G1037" t="str">
            <v>Tập làm văn</v>
          </cell>
          <cell r="J1037" t="str">
            <v>Nghe kể: Dại… Điền…sẵn</v>
          </cell>
          <cell r="K1037" t="str">
            <v>SGK, phấn màu</v>
          </cell>
        </row>
        <row r="1038">
          <cell r="E1038" t="e">
            <v>#N/A</v>
          </cell>
          <cell r="F1038">
            <v>5</v>
          </cell>
          <cell r="G1038" t="str">
            <v>Tập làm văn</v>
          </cell>
          <cell r="J1038" t="str">
            <v>Tập tổ chức cuộc họp</v>
          </cell>
          <cell r="K1038" t="str">
            <v>SGK, phấn màu</v>
          </cell>
        </row>
        <row r="1039">
          <cell r="E1039" t="e">
            <v>#N/A</v>
          </cell>
          <cell r="F1039">
            <v>6</v>
          </cell>
          <cell r="G1039" t="str">
            <v>Tập làm văn</v>
          </cell>
          <cell r="J1039" t="str">
            <v>Kể lại buổi đầu em đi học</v>
          </cell>
          <cell r="K1039" t="str">
            <v>SGK, phấn màu</v>
          </cell>
        </row>
        <row r="1040">
          <cell r="E1040" t="e">
            <v>#N/A</v>
          </cell>
          <cell r="F1040">
            <v>7</v>
          </cell>
          <cell r="G1040" t="str">
            <v>Tập làm văn</v>
          </cell>
          <cell r="J1040" t="str">
            <v>NK: Không..nhìn. Tập…họp</v>
          </cell>
          <cell r="K1040" t="str">
            <v>SGK, phấn màu</v>
          </cell>
        </row>
        <row r="1041">
          <cell r="E1041" t="e">
            <v>#N/A</v>
          </cell>
          <cell r="F1041">
            <v>8</v>
          </cell>
          <cell r="G1041" t="str">
            <v>Tập làm văn</v>
          </cell>
          <cell r="J1041" t="str">
            <v>Kể về người hàng xóm</v>
          </cell>
          <cell r="K1041" t="str">
            <v>SGK, phấn màu</v>
          </cell>
        </row>
        <row r="1042">
          <cell r="E1042" t="e">
            <v>#N/A</v>
          </cell>
          <cell r="F1042">
            <v>9</v>
          </cell>
          <cell r="G1042" t="str">
            <v>Tập làm văn</v>
          </cell>
          <cell r="J1042" t="str">
            <v>Ôn tập GK 1- Tiết 8</v>
          </cell>
          <cell r="K1042" t="str">
            <v>Phấn màu</v>
          </cell>
        </row>
        <row r="1043">
          <cell r="E1043" t="e">
            <v>#N/A</v>
          </cell>
          <cell r="F1043">
            <v>10</v>
          </cell>
          <cell r="G1043" t="str">
            <v>Tập làm văn</v>
          </cell>
          <cell r="J1043" t="str">
            <v>Tập viết thư và phong bì thư</v>
          </cell>
          <cell r="K1043" t="str">
            <v>SGK, phấn màu</v>
          </cell>
        </row>
        <row r="1044">
          <cell r="E1044" t="e">
            <v>#N/A</v>
          </cell>
          <cell r="F1044">
            <v>11</v>
          </cell>
          <cell r="G1044" t="str">
            <v>Tập làm văn</v>
          </cell>
          <cell r="J1044" t="str">
            <v>N- K: Tôi…đâu. Nói .. hương</v>
          </cell>
          <cell r="K1044" t="str">
            <v>SGK, phấn màu</v>
          </cell>
        </row>
        <row r="1045">
          <cell r="E1045" t="e">
            <v>#N/A</v>
          </cell>
          <cell r="F1045">
            <v>12</v>
          </cell>
          <cell r="G1045" t="str">
            <v>Tập làm văn</v>
          </cell>
          <cell r="J1045" t="str">
            <v>Nói, viết về cảnh đẹp ĐN</v>
          </cell>
          <cell r="K1045" t="str">
            <v>SGK, phấn màu</v>
          </cell>
        </row>
        <row r="1046">
          <cell r="E1046" t="e">
            <v>#N/A</v>
          </cell>
          <cell r="F1046">
            <v>13</v>
          </cell>
          <cell r="G1046" t="str">
            <v>Tập làm văn</v>
          </cell>
          <cell r="J1046" t="str">
            <v>Viết thư</v>
          </cell>
          <cell r="K1046" t="str">
            <v>SGK, phấn màu</v>
          </cell>
        </row>
        <row r="1047">
          <cell r="E1047" t="e">
            <v>#N/A</v>
          </cell>
          <cell r="F1047">
            <v>14</v>
          </cell>
          <cell r="G1047" t="str">
            <v>Tập làm văn</v>
          </cell>
          <cell r="J1047" t="str">
            <v xml:space="preserve"> Giới thiệu hoạt động</v>
          </cell>
          <cell r="K1047" t="str">
            <v>SGK, phấn màu</v>
          </cell>
        </row>
        <row r="1048">
          <cell r="E1048" t="e">
            <v>#N/A</v>
          </cell>
          <cell r="F1048">
            <v>15</v>
          </cell>
          <cell r="G1048" t="str">
            <v>Tập làm văn</v>
          </cell>
          <cell r="J1048" t="str">
            <v>NK: Giấu cầy. GT về tổ em</v>
          </cell>
          <cell r="K1048" t="str">
            <v>SGK, phấn màu</v>
          </cell>
        </row>
        <row r="1049">
          <cell r="E1049" t="e">
            <v>#N/A</v>
          </cell>
          <cell r="F1049">
            <v>16</v>
          </cell>
          <cell r="G1049" t="str">
            <v>Tập làm văn</v>
          </cell>
          <cell r="J1049" t="str">
            <v>NK: Kéo…Nói về TT, NT</v>
          </cell>
          <cell r="K1049" t="str">
            <v>SGK, phấn màu</v>
          </cell>
        </row>
        <row r="1050">
          <cell r="E1050" t="e">
            <v>#N/A</v>
          </cell>
          <cell r="F1050">
            <v>17</v>
          </cell>
          <cell r="G1050" t="str">
            <v>Tập làm văn</v>
          </cell>
          <cell r="J1050" t="str">
            <v>Viết về thành thị, nông thôn</v>
          </cell>
          <cell r="K1050" t="str">
            <v>SGK, phấn màu</v>
          </cell>
        </row>
        <row r="1051">
          <cell r="E1051" t="e">
            <v>#N/A</v>
          </cell>
          <cell r="F1051">
            <v>18</v>
          </cell>
          <cell r="G1051" t="str">
            <v>Tập làm văn</v>
          </cell>
          <cell r="J1051" t="str">
            <v>Ôn tập kiểm tra, đọc thêm..</v>
          </cell>
          <cell r="K1051" t="str">
            <v>SGK, phấn màu</v>
          </cell>
        </row>
        <row r="1052">
          <cell r="E1052" t="e">
            <v>#N/A</v>
          </cell>
          <cell r="F1052">
            <v>19</v>
          </cell>
          <cell r="G1052" t="str">
            <v>Tập làm văn</v>
          </cell>
          <cell r="J1052" t="str">
            <v>Nghe kể: Trần Bình Trọng</v>
          </cell>
          <cell r="K1052" t="str">
            <v>Tranh, mmáy chiếu</v>
          </cell>
        </row>
        <row r="1053">
          <cell r="E1053" t="e">
            <v>#N/A</v>
          </cell>
          <cell r="F1053">
            <v>20</v>
          </cell>
          <cell r="G1053" t="str">
            <v>Tập làm văn</v>
          </cell>
          <cell r="J1053" t="str">
            <v>Báo cáo hoạt động</v>
          </cell>
          <cell r="K1053" t="str">
            <v>SGK, phấn màu</v>
          </cell>
        </row>
        <row r="1054">
          <cell r="E1054" t="e">
            <v>#N/A</v>
          </cell>
          <cell r="F1054">
            <v>21</v>
          </cell>
          <cell r="G1054" t="str">
            <v>Tập làm văn</v>
          </cell>
          <cell r="J1054" t="str">
            <v>Nói về trí thức. Nghe kể…</v>
          </cell>
          <cell r="K1054" t="str">
            <v>SGK, phấn màu</v>
          </cell>
        </row>
        <row r="1055">
          <cell r="E1055" t="e">
            <v>#N/A</v>
          </cell>
          <cell r="F1055">
            <v>22</v>
          </cell>
          <cell r="G1055" t="str">
            <v>Tập làm văn</v>
          </cell>
          <cell r="J1055" t="str">
            <v>Nói, viết về NLĐ trí óc</v>
          </cell>
          <cell r="K1055" t="str">
            <v>máy chiếu, phấn màu</v>
          </cell>
        </row>
        <row r="1056">
          <cell r="E1056" t="e">
            <v>#N/A</v>
          </cell>
          <cell r="F1056">
            <v>23</v>
          </cell>
          <cell r="G1056" t="str">
            <v>Tập làm văn</v>
          </cell>
          <cell r="J1056" t="str">
            <v>Kể lại một buổi biểu diễn NT</v>
          </cell>
          <cell r="K1056" t="str">
            <v>SGK, phấn màu</v>
          </cell>
        </row>
        <row r="1057">
          <cell r="E1057" t="e">
            <v>#N/A</v>
          </cell>
          <cell r="F1057">
            <v>24</v>
          </cell>
          <cell r="G1057" t="str">
            <v>Tập làm văn</v>
          </cell>
          <cell r="J1057" t="str">
            <v>NK: Người bán quạt may mắn</v>
          </cell>
          <cell r="K1057" t="str">
            <v>SGK, phấn màu</v>
          </cell>
        </row>
        <row r="1058">
          <cell r="E1058" t="e">
            <v>#N/A</v>
          </cell>
          <cell r="F1058">
            <v>25</v>
          </cell>
          <cell r="G1058" t="str">
            <v>Tập làm văn</v>
          </cell>
          <cell r="J1058" t="str">
            <v>Kể về lễ hội</v>
          </cell>
          <cell r="K1058" t="str">
            <v>SGK, phấn màu</v>
          </cell>
        </row>
        <row r="1059">
          <cell r="E1059" t="e">
            <v>#N/A</v>
          </cell>
          <cell r="F1059">
            <v>26</v>
          </cell>
          <cell r="G1059" t="str">
            <v>Tập làm văn</v>
          </cell>
          <cell r="J1059" t="str">
            <v>Kể về một ngày hội</v>
          </cell>
          <cell r="K1059" t="str">
            <v>SGK, phấn màu</v>
          </cell>
        </row>
        <row r="1060">
          <cell r="E1060" t="e">
            <v>#N/A</v>
          </cell>
          <cell r="F1060">
            <v>27</v>
          </cell>
          <cell r="G1060" t="str">
            <v>Tập làm văn</v>
          </cell>
          <cell r="J1060" t="str">
            <v>Ôn tập KTGK 2</v>
          </cell>
          <cell r="K1060" t="str">
            <v>SGK, phấn màu</v>
          </cell>
        </row>
        <row r="1061">
          <cell r="E1061" t="e">
            <v>#N/A</v>
          </cell>
          <cell r="F1061">
            <v>28</v>
          </cell>
          <cell r="G1061" t="str">
            <v>Tập làm văn</v>
          </cell>
          <cell r="J1061" t="str">
            <v>Kể lại trận thi đấu thể thao</v>
          </cell>
          <cell r="K1061" t="str">
            <v>Máy chiếu</v>
          </cell>
        </row>
        <row r="1062">
          <cell r="E1062" t="e">
            <v>#N/A</v>
          </cell>
          <cell r="F1062">
            <v>29</v>
          </cell>
          <cell r="G1062" t="str">
            <v>Tập làm văn</v>
          </cell>
          <cell r="J1062" t="str">
            <v>Viết về một trận thi đấu TT</v>
          </cell>
          <cell r="K1062" t="str">
            <v>MC, phấn màu</v>
          </cell>
        </row>
        <row r="1063">
          <cell r="E1063" t="e">
            <v>#N/A</v>
          </cell>
          <cell r="F1063">
            <v>30</v>
          </cell>
          <cell r="G1063" t="str">
            <v>Tập làm văn</v>
          </cell>
          <cell r="J1063" t="str">
            <v>Viết thư</v>
          </cell>
          <cell r="K1063" t="str">
            <v>MC, phấn màu</v>
          </cell>
        </row>
        <row r="1064">
          <cell r="E1064" t="e">
            <v>#N/A</v>
          </cell>
          <cell r="F1064">
            <v>31</v>
          </cell>
          <cell r="G1064" t="str">
            <v>Tập làm văn</v>
          </cell>
          <cell r="J1064" t="str">
            <v>Thảo luận về BV môi trường</v>
          </cell>
          <cell r="K1064" t="str">
            <v>SGK, phấn màu</v>
          </cell>
        </row>
        <row r="1065">
          <cell r="E1065" t="e">
            <v>#N/A</v>
          </cell>
          <cell r="F1065">
            <v>32</v>
          </cell>
          <cell r="G1065" t="str">
            <v>Tập làm văn</v>
          </cell>
          <cell r="J1065" t="str">
            <v>Nói, viết về BV môi trường</v>
          </cell>
          <cell r="K1065" t="str">
            <v>Máy chiếu, phấn màu</v>
          </cell>
        </row>
        <row r="1066">
          <cell r="E1066" t="e">
            <v>#N/A</v>
          </cell>
          <cell r="F1066">
            <v>33</v>
          </cell>
          <cell r="G1066" t="str">
            <v>Tập làm văn</v>
          </cell>
          <cell r="J1066" t="str">
            <v>Ghi chép sổ tay</v>
          </cell>
          <cell r="K1066" t="str">
            <v>SGK, phấn màu</v>
          </cell>
        </row>
        <row r="1067">
          <cell r="E1067" t="e">
            <v>#N/A</v>
          </cell>
          <cell r="F1067">
            <v>34</v>
          </cell>
          <cell r="G1067" t="str">
            <v>Tập làm văn</v>
          </cell>
          <cell r="J1067" t="str">
            <v>NK Vươn tới các vì sao. Ghi..</v>
          </cell>
          <cell r="K1067" t="str">
            <v>SGK, phấn màu</v>
          </cell>
        </row>
        <row r="1068">
          <cell r="E1068" t="e">
            <v>#N/A</v>
          </cell>
          <cell r="F1068">
            <v>35</v>
          </cell>
          <cell r="G1068" t="str">
            <v>Tập làm văn</v>
          </cell>
          <cell r="J1068" t="str">
            <v>Ôn tập và KT cuối kì 2</v>
          </cell>
          <cell r="K1068" t="str">
            <v>Máy chiếu</v>
          </cell>
        </row>
        <row r="1069">
          <cell r="E1069" t="e">
            <v>#N/A</v>
          </cell>
          <cell r="F1069">
            <v>1</v>
          </cell>
          <cell r="G1069" t="str">
            <v>TN&amp;XH</v>
          </cell>
          <cell r="J1069" t="str">
            <v>HĐ thở và cơ quan hô hấp</v>
          </cell>
          <cell r="K1069" t="str">
            <v>Tranh SGK</v>
          </cell>
        </row>
        <row r="1070">
          <cell r="E1070" t="e">
            <v>#N/A</v>
          </cell>
          <cell r="F1070">
            <v>2</v>
          </cell>
          <cell r="G1070" t="str">
            <v>TN&amp;XH</v>
          </cell>
          <cell r="J1070" t="str">
            <v>Nên thở như thế nào?</v>
          </cell>
          <cell r="K1070" t="str">
            <v>Tranh SGK</v>
          </cell>
        </row>
        <row r="1071">
          <cell r="E1071" t="e">
            <v>#N/A</v>
          </cell>
          <cell r="F1071">
            <v>3</v>
          </cell>
          <cell r="G1071" t="str">
            <v>TN&amp;XH</v>
          </cell>
          <cell r="J1071" t="str">
            <v>Vệ sinh hô hấp</v>
          </cell>
          <cell r="K1071" t="str">
            <v>Tranh SGK</v>
          </cell>
        </row>
        <row r="1072">
          <cell r="E1072" t="e">
            <v>#N/A</v>
          </cell>
          <cell r="F1072">
            <v>4</v>
          </cell>
          <cell r="G1072" t="str">
            <v>TN&amp;XH</v>
          </cell>
          <cell r="J1072" t="str">
            <v>Phòng bệnh đường hô hấp</v>
          </cell>
          <cell r="K1072" t="str">
            <v>Tranh SGK</v>
          </cell>
        </row>
        <row r="1073">
          <cell r="E1073" t="e">
            <v>#N/A</v>
          </cell>
          <cell r="F1073">
            <v>5</v>
          </cell>
          <cell r="G1073" t="str">
            <v>TN&amp;XH</v>
          </cell>
          <cell r="J1073" t="str">
            <v>Bệnh lao phổi</v>
          </cell>
          <cell r="K1073" t="str">
            <v>Tranh SGK</v>
          </cell>
        </row>
        <row r="1074">
          <cell r="E1074" t="e">
            <v>#N/A</v>
          </cell>
          <cell r="F1074">
            <v>6</v>
          </cell>
          <cell r="G1074" t="str">
            <v>TN&amp;XH</v>
          </cell>
          <cell r="J1074" t="str">
            <v>Máu và cơ quan tuần hoàn</v>
          </cell>
          <cell r="K1074" t="str">
            <v>Tranh SGK</v>
          </cell>
        </row>
        <row r="1075">
          <cell r="E1075" t="e">
            <v>#N/A</v>
          </cell>
          <cell r="F1075">
            <v>7</v>
          </cell>
          <cell r="G1075" t="str">
            <v>TN&amp;XH</v>
          </cell>
          <cell r="J1075" t="str">
            <v>Hoạt động tuần hoàn</v>
          </cell>
          <cell r="K1075" t="str">
            <v>Tranh SGK</v>
          </cell>
        </row>
        <row r="1076">
          <cell r="E1076" t="e">
            <v>#N/A</v>
          </cell>
          <cell r="F1076">
            <v>7</v>
          </cell>
          <cell r="G1076" t="str">
            <v>TN&amp;XH</v>
          </cell>
          <cell r="J1076" t="str">
            <v>Hoạt động tuần hoàn</v>
          </cell>
        </row>
        <row r="1077">
          <cell r="E1077" t="e">
            <v>#N/A</v>
          </cell>
          <cell r="F1077">
            <v>8</v>
          </cell>
          <cell r="G1077" t="str">
            <v>TN&amp;XH</v>
          </cell>
          <cell r="J1077" t="str">
            <v>Vệ sinh cơ quan tuần hoàn</v>
          </cell>
          <cell r="K1077" t="str">
            <v>Tranh SGK</v>
          </cell>
        </row>
        <row r="1078">
          <cell r="E1078" t="e">
            <v>#N/A</v>
          </cell>
          <cell r="F1078">
            <v>9</v>
          </cell>
          <cell r="G1078" t="str">
            <v>TN&amp;XH</v>
          </cell>
          <cell r="J1078" t="str">
            <v>Phòng bệnh tim mạch</v>
          </cell>
          <cell r="K1078" t="str">
            <v>Tranh SGK</v>
          </cell>
        </row>
        <row r="1079">
          <cell r="E1079" t="e">
            <v>#N/A</v>
          </cell>
          <cell r="F1079">
            <v>10</v>
          </cell>
          <cell r="G1079" t="str">
            <v>TN&amp;XH</v>
          </cell>
          <cell r="J1079" t="str">
            <v>Hoạt động bài tiết nước tiểu</v>
          </cell>
          <cell r="K1079" t="str">
            <v>Tranh SGK</v>
          </cell>
        </row>
        <row r="1080">
          <cell r="E1080" t="e">
            <v>#N/A</v>
          </cell>
          <cell r="F1080">
            <v>11</v>
          </cell>
          <cell r="G1080" t="str">
            <v>TN&amp;XH</v>
          </cell>
          <cell r="J1080" t="str">
            <v>VSCQ bài tiết nước tiểu</v>
          </cell>
          <cell r="K1080" t="str">
            <v>Tranh SGK</v>
          </cell>
        </row>
        <row r="1081">
          <cell r="E1081" t="e">
            <v>#N/A</v>
          </cell>
          <cell r="F1081">
            <v>12</v>
          </cell>
          <cell r="G1081" t="str">
            <v>TN&amp;XH</v>
          </cell>
          <cell r="J1081" t="str">
            <v>Cơ quan thần kinh</v>
          </cell>
          <cell r="K1081" t="str">
            <v>Tranh SGK</v>
          </cell>
        </row>
        <row r="1082">
          <cell r="E1082" t="e">
            <v>#N/A</v>
          </cell>
          <cell r="F1082">
            <v>13</v>
          </cell>
          <cell r="G1082" t="str">
            <v>TN&amp;XH</v>
          </cell>
          <cell r="J1082" t="str">
            <v>Hoạt động thần kinh</v>
          </cell>
          <cell r="K1082" t="str">
            <v>Máy chiếu</v>
          </cell>
        </row>
        <row r="1083">
          <cell r="E1083" t="e">
            <v>#N/A</v>
          </cell>
          <cell r="F1083">
            <v>14</v>
          </cell>
          <cell r="G1083" t="str">
            <v>TN&amp;XH</v>
          </cell>
          <cell r="J1083" t="str">
            <v>Hoạt động thần kinh</v>
          </cell>
          <cell r="K1083" t="str">
            <v>Máy chiếu</v>
          </cell>
        </row>
        <row r="1084">
          <cell r="E1084" t="e">
            <v>#N/A</v>
          </cell>
          <cell r="F1084">
            <v>15</v>
          </cell>
          <cell r="G1084" t="str">
            <v>TN&amp;XH</v>
          </cell>
          <cell r="J1084" t="str">
            <v>Vệ sinh thần kinh</v>
          </cell>
          <cell r="K1084" t="str">
            <v>Tranh SGK</v>
          </cell>
        </row>
        <row r="1085">
          <cell r="E1085" t="e">
            <v>#N/A</v>
          </cell>
          <cell r="F1085">
            <v>16</v>
          </cell>
          <cell r="G1085" t="str">
            <v>TN&amp;XH</v>
          </cell>
          <cell r="J1085" t="str">
            <v>Vệ sinh thần kinh (TT)</v>
          </cell>
          <cell r="K1085" t="str">
            <v>Tranh SGK</v>
          </cell>
        </row>
        <row r="1086">
          <cell r="E1086" t="e">
            <v>#N/A</v>
          </cell>
          <cell r="F1086">
            <v>17</v>
          </cell>
          <cell r="G1086" t="str">
            <v>TN&amp;XH</v>
          </cell>
          <cell r="J1086" t="str">
            <v>ÔT&amp;KT: Con người và SK</v>
          </cell>
          <cell r="K1086" t="str">
            <v>Máy chiếu</v>
          </cell>
        </row>
        <row r="1087">
          <cell r="E1087" t="e">
            <v>#N/A</v>
          </cell>
          <cell r="F1087">
            <v>18</v>
          </cell>
          <cell r="G1087" t="str">
            <v>TN&amp;XH</v>
          </cell>
          <cell r="J1087" t="str">
            <v>ÔT&amp;KT: Con người và SK</v>
          </cell>
          <cell r="K1087" t="str">
            <v>SGK</v>
          </cell>
        </row>
        <row r="1088">
          <cell r="E1088" t="e">
            <v>#N/A</v>
          </cell>
          <cell r="F1088">
            <v>19</v>
          </cell>
          <cell r="G1088" t="str">
            <v>TN&amp;XH</v>
          </cell>
          <cell r="J1088" t="str">
            <v>Các thế hệ trong một GĐ</v>
          </cell>
          <cell r="K1088" t="str">
            <v>Máy chiếu</v>
          </cell>
        </row>
        <row r="1089">
          <cell r="E1089" t="e">
            <v>#N/A</v>
          </cell>
          <cell r="F1089">
            <v>20</v>
          </cell>
          <cell r="G1089" t="str">
            <v>TN&amp;XH</v>
          </cell>
          <cell r="J1089" t="str">
            <v>Họ nội, họ ngoại</v>
          </cell>
          <cell r="K1089" t="str">
            <v>Tranh SGK</v>
          </cell>
        </row>
        <row r="1090">
          <cell r="E1090" t="e">
            <v>#N/A</v>
          </cell>
          <cell r="F1090">
            <v>21</v>
          </cell>
          <cell r="G1090" t="str">
            <v>TN&amp;XH</v>
          </cell>
          <cell r="J1090" t="str">
            <v>TH phân tích vẽ sơ đồ HH</v>
          </cell>
        </row>
        <row r="1091">
          <cell r="E1091" t="e">
            <v>#N/A</v>
          </cell>
          <cell r="F1091">
            <v>22</v>
          </cell>
          <cell r="G1091" t="str">
            <v>TN&amp;XH</v>
          </cell>
          <cell r="J1091" t="str">
            <v>TH phân tích vẽ sơ đồ HH</v>
          </cell>
          <cell r="K1091" t="str">
            <v>Tranh SGK</v>
          </cell>
        </row>
        <row r="1092">
          <cell r="E1092" t="e">
            <v>#N/A</v>
          </cell>
          <cell r="F1092">
            <v>23</v>
          </cell>
          <cell r="G1092" t="str">
            <v>TN&amp;XH</v>
          </cell>
          <cell r="J1092" t="str">
            <v>Phòng cháy khi ở nhà</v>
          </cell>
        </row>
        <row r="1093">
          <cell r="E1093" t="e">
            <v>#N/A</v>
          </cell>
          <cell r="F1093">
            <v>24</v>
          </cell>
          <cell r="G1093" t="str">
            <v>TN&amp;XH</v>
          </cell>
          <cell r="J1093" t="str">
            <v>Một số HĐ ở trường</v>
          </cell>
          <cell r="K1093" t="str">
            <v>Tranh SGK</v>
          </cell>
        </row>
        <row r="1094">
          <cell r="E1094" t="e">
            <v>#N/A</v>
          </cell>
          <cell r="F1094">
            <v>25</v>
          </cell>
          <cell r="G1094" t="str">
            <v>TN&amp;XH</v>
          </cell>
          <cell r="J1094" t="str">
            <v>Một số HĐ ở trường, lớp</v>
          </cell>
          <cell r="K1094" t="str">
            <v>Tranh SGK</v>
          </cell>
        </row>
        <row r="1095">
          <cell r="E1095" t="e">
            <v>#N/A</v>
          </cell>
          <cell r="F1095">
            <v>26</v>
          </cell>
          <cell r="G1095" t="str">
            <v>TN&amp;XH</v>
          </cell>
          <cell r="J1095" t="str">
            <v>KC các TC nguy hiểm</v>
          </cell>
          <cell r="K1095" t="str">
            <v>Tranh SGK</v>
          </cell>
        </row>
        <row r="1096">
          <cell r="E1096" t="e">
            <v>#N/A</v>
          </cell>
          <cell r="F1096">
            <v>27</v>
          </cell>
          <cell r="G1096" t="str">
            <v>TN&amp;XH</v>
          </cell>
          <cell r="J1096" t="str">
            <v>Tỉnh TP nơi bạn đang sống</v>
          </cell>
          <cell r="K1096" t="str">
            <v>Tranh SGK</v>
          </cell>
        </row>
        <row r="1097">
          <cell r="E1097" t="e">
            <v>#N/A</v>
          </cell>
          <cell r="F1097">
            <v>28</v>
          </cell>
          <cell r="G1097" t="str">
            <v>TN&amp;XH</v>
          </cell>
          <cell r="J1097" t="str">
            <v>Tỉnh TP nơi bạn đang sống</v>
          </cell>
          <cell r="K1097" t="str">
            <v>Tranh SGK</v>
          </cell>
        </row>
        <row r="1098">
          <cell r="E1098" t="e">
            <v>#N/A</v>
          </cell>
          <cell r="F1098">
            <v>29</v>
          </cell>
          <cell r="G1098" t="str">
            <v>TN&amp;XH</v>
          </cell>
          <cell r="J1098" t="str">
            <v>Các HĐ thông tin liên lạc</v>
          </cell>
          <cell r="K1098" t="str">
            <v>Tranh SGK</v>
          </cell>
        </row>
        <row r="1099">
          <cell r="E1099" t="e">
            <v>#N/A</v>
          </cell>
          <cell r="F1099">
            <v>30</v>
          </cell>
          <cell r="G1099" t="str">
            <v>TN&amp;XH</v>
          </cell>
          <cell r="J1099" t="str">
            <v>HĐ nông nghiệp</v>
          </cell>
          <cell r="K1099" t="str">
            <v>Tranh SGK</v>
          </cell>
        </row>
        <row r="1100">
          <cell r="E1100" t="e">
            <v>#N/A</v>
          </cell>
          <cell r="F1100">
            <v>31</v>
          </cell>
          <cell r="G1100" t="str">
            <v>TN&amp;XH</v>
          </cell>
          <cell r="J1100" t="str">
            <v>HĐ CN, thương mại</v>
          </cell>
          <cell r="K1100" t="str">
            <v>Tranh SGK</v>
          </cell>
        </row>
        <row r="1101">
          <cell r="E1101" t="e">
            <v>#N/A</v>
          </cell>
          <cell r="F1101">
            <v>32</v>
          </cell>
          <cell r="G1101" t="str">
            <v>TN&amp;XH</v>
          </cell>
          <cell r="J1101" t="str">
            <v>Làng quê và đô thị</v>
          </cell>
          <cell r="K1101" t="str">
            <v>Tranh SGK</v>
          </cell>
        </row>
        <row r="1102">
          <cell r="E1102" t="e">
            <v>#N/A</v>
          </cell>
          <cell r="F1102">
            <v>33</v>
          </cell>
          <cell r="G1102" t="str">
            <v>TN&amp;XH</v>
          </cell>
          <cell r="J1102" t="str">
            <v>An toàn khi đi xe đạp</v>
          </cell>
          <cell r="K1102" t="str">
            <v>Tranh SGK</v>
          </cell>
        </row>
        <row r="1103">
          <cell r="E1103" t="e">
            <v>#N/A</v>
          </cell>
          <cell r="F1103">
            <v>33</v>
          </cell>
          <cell r="G1103" t="str">
            <v>TN&amp;XH</v>
          </cell>
          <cell r="J1103" t="str">
            <v>An toàn khi đi xe đạp</v>
          </cell>
          <cell r="K1103" t="str">
            <v>Tranh SGK</v>
          </cell>
        </row>
        <row r="1104">
          <cell r="E1104" t="e">
            <v>#N/A</v>
          </cell>
          <cell r="F1104">
            <v>34</v>
          </cell>
          <cell r="G1104" t="str">
            <v>TN&amp;XH</v>
          </cell>
          <cell r="J1104" t="str">
            <v>Ôn tập HK 1</v>
          </cell>
          <cell r="K1104" t="str">
            <v>Tranh SGK</v>
          </cell>
        </row>
        <row r="1105">
          <cell r="E1105" t="e">
            <v>#N/A</v>
          </cell>
          <cell r="F1105">
            <v>35</v>
          </cell>
          <cell r="G1105" t="str">
            <v>TN&amp;XH</v>
          </cell>
          <cell r="J1105" t="str">
            <v>Ôn tập và KT học kì I.</v>
          </cell>
          <cell r="K1105" t="str">
            <v>Tranh SGK</v>
          </cell>
        </row>
        <row r="1106">
          <cell r="E1106" t="e">
            <v>#N/A</v>
          </cell>
          <cell r="F1106">
            <v>35</v>
          </cell>
          <cell r="G1106" t="str">
            <v>TN&amp;XH</v>
          </cell>
          <cell r="J1106" t="str">
            <v>Ôn tập và KT học kì I.</v>
          </cell>
          <cell r="K1106" t="str">
            <v>Tranh SGK</v>
          </cell>
        </row>
        <row r="1107">
          <cell r="E1107" t="e">
            <v>#N/A</v>
          </cell>
          <cell r="F1107">
            <v>36</v>
          </cell>
          <cell r="G1107" t="str">
            <v>TN&amp;XH</v>
          </cell>
          <cell r="J1107" t="str">
            <v>Vệ sinh môi trường</v>
          </cell>
          <cell r="K1107" t="str">
            <v>Tranh SGK</v>
          </cell>
        </row>
        <row r="1108">
          <cell r="E1108" t="e">
            <v>#N/A</v>
          </cell>
          <cell r="F1108">
            <v>37</v>
          </cell>
          <cell r="G1108" t="str">
            <v>TN&amp;XH</v>
          </cell>
          <cell r="J1108" t="str">
            <v>Vệ sinh môi trường</v>
          </cell>
          <cell r="K1108" t="str">
            <v>Tranh, máy chiếu</v>
          </cell>
        </row>
        <row r="1109">
          <cell r="E1109" t="e">
            <v>#N/A</v>
          </cell>
          <cell r="F1109">
            <v>38</v>
          </cell>
          <cell r="G1109" t="str">
            <v>TN&amp;XH</v>
          </cell>
          <cell r="J1109" t="str">
            <v>Vệ sinh môi trường</v>
          </cell>
          <cell r="K1109" t="str">
            <v>Tranh, máy chiếu</v>
          </cell>
        </row>
        <row r="1110">
          <cell r="E1110" t="e">
            <v>#N/A</v>
          </cell>
          <cell r="F1110">
            <v>39</v>
          </cell>
          <cell r="G1110" t="str">
            <v>TN&amp;XH</v>
          </cell>
          <cell r="J1110" t="str">
            <v>Ôn tập: Xã hội</v>
          </cell>
          <cell r="K1110" t="str">
            <v>Tranh</v>
          </cell>
        </row>
        <row r="1111">
          <cell r="E1111" t="e">
            <v>#N/A</v>
          </cell>
          <cell r="F1111">
            <v>40</v>
          </cell>
          <cell r="G1111" t="str">
            <v>TN&amp;XH</v>
          </cell>
          <cell r="J1111" t="str">
            <v>Thực vật</v>
          </cell>
          <cell r="K1111" t="str">
            <v xml:space="preserve">Tranh SGK, cây </v>
          </cell>
        </row>
        <row r="1112">
          <cell r="E1112" t="e">
            <v>#N/A</v>
          </cell>
          <cell r="F1112">
            <v>41</v>
          </cell>
          <cell r="G1112" t="str">
            <v>TN&amp;XH</v>
          </cell>
          <cell r="J1112" t="str">
            <v>Thân cây</v>
          </cell>
          <cell r="K1112" t="str">
            <v>Tranh</v>
          </cell>
        </row>
        <row r="1113">
          <cell r="E1113" t="e">
            <v>#N/A</v>
          </cell>
          <cell r="F1113">
            <v>42</v>
          </cell>
          <cell r="G1113" t="str">
            <v>TN&amp;XH</v>
          </cell>
          <cell r="J1113" t="str">
            <v>Thân cây</v>
          </cell>
          <cell r="K1113" t="str">
            <v>Tranh, cây</v>
          </cell>
        </row>
        <row r="1114">
          <cell r="E1114" t="e">
            <v>#N/A</v>
          </cell>
          <cell r="F1114">
            <v>43</v>
          </cell>
          <cell r="G1114" t="str">
            <v>TN&amp;XH</v>
          </cell>
          <cell r="J1114" t="str">
            <v>Rễ cây</v>
          </cell>
          <cell r="K1114" t="str">
            <v>Tranh</v>
          </cell>
        </row>
        <row r="1115">
          <cell r="E1115" t="e">
            <v>#N/A</v>
          </cell>
          <cell r="F1115">
            <v>44</v>
          </cell>
          <cell r="G1115" t="str">
            <v>TN&amp;XH</v>
          </cell>
          <cell r="J1115" t="str">
            <v>Rễ cây</v>
          </cell>
          <cell r="K1115" t="str">
            <v>Tranh SGK, rễ cây</v>
          </cell>
        </row>
        <row r="1116">
          <cell r="E1116" t="e">
            <v>#N/A</v>
          </cell>
          <cell r="F1116">
            <v>45</v>
          </cell>
          <cell r="G1116" t="str">
            <v>TN&amp;XH</v>
          </cell>
          <cell r="J1116" t="str">
            <v>Lá cây</v>
          </cell>
          <cell r="K1116" t="str">
            <v>Tranh,,  lá cây</v>
          </cell>
        </row>
        <row r="1117">
          <cell r="E1117" t="e">
            <v>#N/A</v>
          </cell>
          <cell r="F1117">
            <v>46</v>
          </cell>
          <cell r="G1117" t="str">
            <v>TN&amp;XH</v>
          </cell>
          <cell r="J1117" t="str">
            <v>Khả năng kì diệu của lá cây</v>
          </cell>
          <cell r="K1117" t="str">
            <v>Tranh SGK</v>
          </cell>
        </row>
        <row r="1118">
          <cell r="E1118" t="e">
            <v>#N/A</v>
          </cell>
          <cell r="F1118">
            <v>47</v>
          </cell>
          <cell r="G1118" t="str">
            <v>TN&amp;XH</v>
          </cell>
          <cell r="J1118" t="str">
            <v>Hoa</v>
          </cell>
          <cell r="K1118" t="str">
            <v>Tranh, Hoa</v>
          </cell>
        </row>
        <row r="1119">
          <cell r="E1119" t="e">
            <v>#N/A</v>
          </cell>
          <cell r="F1119">
            <v>48</v>
          </cell>
          <cell r="G1119" t="str">
            <v>TN&amp;XH</v>
          </cell>
          <cell r="J1119" t="str">
            <v>Quả</v>
          </cell>
          <cell r="K1119" t="str">
            <v>Tranh SGK, quả</v>
          </cell>
        </row>
        <row r="1120">
          <cell r="E1120" t="e">
            <v>#N/A</v>
          </cell>
          <cell r="F1120">
            <v>49</v>
          </cell>
          <cell r="G1120" t="str">
            <v>TN&amp;XH</v>
          </cell>
          <cell r="J1120" t="str">
            <v>Động vật</v>
          </cell>
          <cell r="K1120" t="str">
            <v>Tranh, Hoa</v>
          </cell>
        </row>
        <row r="1121">
          <cell r="E1121" t="e">
            <v>#N/A</v>
          </cell>
          <cell r="F1121">
            <v>50</v>
          </cell>
          <cell r="G1121" t="str">
            <v>TN&amp;XH</v>
          </cell>
          <cell r="J1121" t="str">
            <v>Côn trùng</v>
          </cell>
          <cell r="K1121" t="str">
            <v>Tranh SGK</v>
          </cell>
        </row>
        <row r="1122">
          <cell r="E1122" t="e">
            <v>#N/A</v>
          </cell>
          <cell r="F1122">
            <v>51</v>
          </cell>
          <cell r="G1122" t="str">
            <v>TN&amp;XH</v>
          </cell>
          <cell r="J1122" t="str">
            <v>Tôm, cua</v>
          </cell>
          <cell r="K1122" t="str">
            <v>Tranh, Hoa</v>
          </cell>
        </row>
        <row r="1123">
          <cell r="E1123" t="e">
            <v>#N/A</v>
          </cell>
          <cell r="F1123">
            <v>52</v>
          </cell>
          <cell r="G1123" t="str">
            <v>TN&amp;XH</v>
          </cell>
          <cell r="J1123" t="str">
            <v>Cá</v>
          </cell>
          <cell r="K1123" t="str">
            <v>Tranh SGK</v>
          </cell>
        </row>
        <row r="1124">
          <cell r="E1124" t="e">
            <v>#N/A</v>
          </cell>
          <cell r="F1124">
            <v>53</v>
          </cell>
          <cell r="G1124" t="str">
            <v>TN&amp;XH</v>
          </cell>
          <cell r="J1124" t="str">
            <v>Chim</v>
          </cell>
          <cell r="K1124" t="str">
            <v>Tranh, Hoa</v>
          </cell>
        </row>
        <row r="1125">
          <cell r="E1125" t="e">
            <v>#N/A</v>
          </cell>
          <cell r="F1125">
            <v>54</v>
          </cell>
          <cell r="G1125" t="str">
            <v>TN&amp;XH</v>
          </cell>
          <cell r="J1125" t="str">
            <v>Thú</v>
          </cell>
          <cell r="K1125" t="str">
            <v>Tranh , ảnh</v>
          </cell>
        </row>
        <row r="1126">
          <cell r="E1126" t="e">
            <v>#N/A</v>
          </cell>
          <cell r="F1126">
            <v>55</v>
          </cell>
          <cell r="G1126" t="str">
            <v>TN&amp;XH</v>
          </cell>
          <cell r="J1126" t="str">
            <v>Thú ( Tiếp theo)</v>
          </cell>
          <cell r="K1126" t="str">
            <v>Tranh, ảnh</v>
          </cell>
        </row>
        <row r="1127">
          <cell r="E1127" t="e">
            <v>#N/A</v>
          </cell>
          <cell r="F1127">
            <v>56</v>
          </cell>
          <cell r="G1127" t="str">
            <v>TN&amp;XH</v>
          </cell>
          <cell r="J1127" t="str">
            <v>Mặt trời</v>
          </cell>
          <cell r="K1127" t="str">
            <v>Tranh, ảnh</v>
          </cell>
        </row>
        <row r="1128">
          <cell r="E1128" t="e">
            <v>#N/A</v>
          </cell>
          <cell r="F1128">
            <v>57</v>
          </cell>
          <cell r="G1128" t="str">
            <v>TN&amp;XH</v>
          </cell>
          <cell r="J1128" t="str">
            <v>TH: Đi thăm thiên nhiên- T1</v>
          </cell>
          <cell r="K1128" t="str">
            <v>Tranh, ảnh</v>
          </cell>
        </row>
        <row r="1129">
          <cell r="E1129" t="e">
            <v>#N/A</v>
          </cell>
          <cell r="F1129">
            <v>58</v>
          </cell>
          <cell r="G1129" t="str">
            <v>TN&amp;XH</v>
          </cell>
          <cell r="J1129" t="str">
            <v>TH: Đi thăm thiên nhiên- T2</v>
          </cell>
          <cell r="K1129" t="str">
            <v>Tranh,ảnh</v>
          </cell>
        </row>
        <row r="1130">
          <cell r="E1130" t="e">
            <v>#N/A</v>
          </cell>
          <cell r="F1130">
            <v>59</v>
          </cell>
          <cell r="G1130" t="str">
            <v>TN&amp;XH</v>
          </cell>
          <cell r="J1130" t="str">
            <v>Trái đất. Quả địa cầu</v>
          </cell>
          <cell r="K1130" t="str">
            <v>Tranh, ảnh, quả đ.cầu</v>
          </cell>
        </row>
        <row r="1131">
          <cell r="E1131" t="e">
            <v>#N/A</v>
          </cell>
          <cell r="F1131">
            <v>60</v>
          </cell>
          <cell r="G1131" t="str">
            <v>TN&amp;XH</v>
          </cell>
          <cell r="J1131" t="str">
            <v>Sự chuyển động của TĐ</v>
          </cell>
          <cell r="K1131" t="str">
            <v>Tranh SGK, ĐDTQ</v>
          </cell>
        </row>
        <row r="1132">
          <cell r="E1132" t="e">
            <v>#N/A</v>
          </cell>
          <cell r="F1132">
            <v>61</v>
          </cell>
          <cell r="G1132" t="str">
            <v>TN&amp;XH</v>
          </cell>
          <cell r="J1132" t="str">
            <v>TĐ là một hành tinh THMT</v>
          </cell>
          <cell r="K1132" t="str">
            <v>Tranh, ảnh</v>
          </cell>
        </row>
        <row r="1133">
          <cell r="E1133" t="e">
            <v>#N/A</v>
          </cell>
          <cell r="F1133">
            <v>62</v>
          </cell>
          <cell r="G1133" t="str">
            <v>TN&amp;XH</v>
          </cell>
          <cell r="J1133" t="str">
            <v>MT là vệ tinh của TĐ</v>
          </cell>
          <cell r="K1133" t="str">
            <v>Tranh SGK</v>
          </cell>
        </row>
        <row r="1134">
          <cell r="E1134" t="e">
            <v>#N/A</v>
          </cell>
          <cell r="F1134">
            <v>63</v>
          </cell>
          <cell r="G1134" t="str">
            <v>TN&amp;XH</v>
          </cell>
          <cell r="J1134" t="str">
            <v>Ngày và đêm trên TĐ</v>
          </cell>
          <cell r="K1134" t="str">
            <v>Tranh, ảnh</v>
          </cell>
        </row>
        <row r="1135">
          <cell r="E1135" t="e">
            <v>#N/A</v>
          </cell>
          <cell r="F1135">
            <v>64</v>
          </cell>
          <cell r="G1135" t="str">
            <v>TN&amp;XH</v>
          </cell>
          <cell r="J1135" t="str">
            <v>Năm, tháng và mùa</v>
          </cell>
          <cell r="K1135" t="str">
            <v>Tranh SGK</v>
          </cell>
        </row>
        <row r="1136">
          <cell r="E1136" t="e">
            <v>#N/A</v>
          </cell>
          <cell r="F1136">
            <v>65</v>
          </cell>
          <cell r="G1136" t="str">
            <v>TN&amp;XH</v>
          </cell>
          <cell r="J1136" t="str">
            <v>Các đới khí hậu</v>
          </cell>
          <cell r="K1136" t="str">
            <v>Tranh, ảnh</v>
          </cell>
        </row>
        <row r="1137">
          <cell r="E1137" t="e">
            <v>#N/A</v>
          </cell>
          <cell r="F1137">
            <v>66</v>
          </cell>
          <cell r="G1137" t="str">
            <v>TN&amp;XH</v>
          </cell>
          <cell r="J1137" t="str">
            <v>Bề mặt Trái Đất</v>
          </cell>
          <cell r="K1137" t="str">
            <v>Tranh SGK, tư liệu</v>
          </cell>
        </row>
        <row r="1138">
          <cell r="E1138" t="e">
            <v>#N/A</v>
          </cell>
          <cell r="F1138">
            <v>67</v>
          </cell>
          <cell r="G1138" t="str">
            <v>TN&amp;XH</v>
          </cell>
          <cell r="J1138" t="str">
            <v>Bề mặt lục địa</v>
          </cell>
          <cell r="K1138" t="str">
            <v>Tranh, ảnh</v>
          </cell>
        </row>
        <row r="1139">
          <cell r="E1139" t="e">
            <v>#N/A</v>
          </cell>
          <cell r="F1139">
            <v>68</v>
          </cell>
          <cell r="G1139" t="str">
            <v>TN&amp;XH</v>
          </cell>
          <cell r="J1139" t="str">
            <v>Bề mặt lục địa</v>
          </cell>
          <cell r="K1139" t="str">
            <v>Tranh SGK, tư liệu</v>
          </cell>
        </row>
        <row r="1140">
          <cell r="E1140" t="e">
            <v>#N/A</v>
          </cell>
          <cell r="F1140">
            <v>69</v>
          </cell>
          <cell r="G1140" t="str">
            <v>TN&amp;XH</v>
          </cell>
          <cell r="J1140" t="str">
            <v>Ôn tập HK II: Tự nhiên - T1</v>
          </cell>
          <cell r="K1140" t="str">
            <v>Tranh, ảnh</v>
          </cell>
        </row>
        <row r="1141">
          <cell r="E1141" t="e">
            <v>#N/A</v>
          </cell>
          <cell r="F1141">
            <v>70</v>
          </cell>
          <cell r="G1141" t="str">
            <v>TN&amp;XH</v>
          </cell>
          <cell r="J1141" t="str">
            <v>Ôn tập HK II: Tự nhiên - T2</v>
          </cell>
          <cell r="K1141" t="str">
            <v>Tranh SGK</v>
          </cell>
        </row>
        <row r="1142">
          <cell r="E1142" t="e">
            <v>#N/A</v>
          </cell>
          <cell r="F1142">
            <v>1</v>
          </cell>
          <cell r="G1142" t="str">
            <v>Toán</v>
          </cell>
          <cell r="J1142" t="str">
            <v>Đọc, viết, so sánh…3 chữ số</v>
          </cell>
          <cell r="K1142" t="str">
            <v>SGK, phấn màu</v>
          </cell>
        </row>
        <row r="1143">
          <cell r="E1143" t="e">
            <v>#N/A</v>
          </cell>
          <cell r="F1143">
            <v>2</v>
          </cell>
          <cell r="G1143" t="str">
            <v>Toán</v>
          </cell>
          <cell r="J1143" t="str">
            <v>Cộng, trừ các số ..(không nhớ)</v>
          </cell>
          <cell r="K1143" t="str">
            <v>SGK, phấn màu</v>
          </cell>
        </row>
        <row r="1144">
          <cell r="E1144" t="e">
            <v>#N/A</v>
          </cell>
          <cell r="F1144">
            <v>3</v>
          </cell>
          <cell r="G1144" t="str">
            <v>Toán</v>
          </cell>
          <cell r="J1144" t="str">
            <v>Luyện tập</v>
          </cell>
          <cell r="K1144" t="str">
            <v>SGK, phấn màu</v>
          </cell>
        </row>
        <row r="1145">
          <cell r="E1145" t="e">
            <v>#N/A</v>
          </cell>
          <cell r="F1145">
            <v>4</v>
          </cell>
          <cell r="G1145" t="str">
            <v>Toán</v>
          </cell>
          <cell r="J1145" t="str">
            <v>Cộng các số..( Có nhớ 1 lần)</v>
          </cell>
          <cell r="K1145" t="str">
            <v>SGK, phấn màu</v>
          </cell>
        </row>
        <row r="1146">
          <cell r="E1146" t="e">
            <v>#N/A</v>
          </cell>
          <cell r="F1146">
            <v>5</v>
          </cell>
          <cell r="G1146" t="str">
            <v>Toán</v>
          </cell>
          <cell r="J1146" t="str">
            <v>Luyện tập</v>
          </cell>
          <cell r="K1146" t="str">
            <v>SGK, phấn màu</v>
          </cell>
        </row>
        <row r="1147">
          <cell r="E1147" t="e">
            <v>#N/A</v>
          </cell>
          <cell r="F1147">
            <v>6</v>
          </cell>
          <cell r="G1147" t="str">
            <v>Toán</v>
          </cell>
          <cell r="J1147" t="str">
            <v>Trừ các số..( Có nhớ 1 lần)</v>
          </cell>
        </row>
        <row r="1148">
          <cell r="E1148" t="e">
            <v>#N/A</v>
          </cell>
          <cell r="F1148">
            <v>7</v>
          </cell>
          <cell r="G1148" t="str">
            <v>Toán</v>
          </cell>
          <cell r="J1148" t="str">
            <v>Luyện tập</v>
          </cell>
          <cell r="K1148" t="str">
            <v>SGK, phấn màu</v>
          </cell>
        </row>
        <row r="1149">
          <cell r="E1149" t="e">
            <v>#N/A</v>
          </cell>
          <cell r="F1149">
            <v>8</v>
          </cell>
          <cell r="G1149" t="str">
            <v>Toán</v>
          </cell>
          <cell r="J1149" t="str">
            <v>Ôn tập các bảng nhân</v>
          </cell>
          <cell r="K1149" t="str">
            <v>SGK, phấn màu</v>
          </cell>
        </row>
        <row r="1150">
          <cell r="E1150" t="e">
            <v>#N/A</v>
          </cell>
          <cell r="F1150">
            <v>9</v>
          </cell>
          <cell r="G1150" t="str">
            <v>Toán</v>
          </cell>
          <cell r="J1150" t="str">
            <v>Ôn tập các bảng chia</v>
          </cell>
          <cell r="K1150" t="str">
            <v>SGK, phấn màu</v>
          </cell>
        </row>
        <row r="1151">
          <cell r="E1151" t="e">
            <v>#N/A</v>
          </cell>
          <cell r="F1151">
            <v>10</v>
          </cell>
          <cell r="G1151" t="str">
            <v>Toán</v>
          </cell>
          <cell r="J1151" t="str">
            <v>Luyện tập</v>
          </cell>
          <cell r="K1151" t="str">
            <v>SGK, phấn màu</v>
          </cell>
        </row>
        <row r="1152">
          <cell r="E1152" t="e">
            <v>#N/A</v>
          </cell>
          <cell r="F1152">
            <v>11</v>
          </cell>
          <cell r="G1152" t="str">
            <v>Toán</v>
          </cell>
          <cell r="J1152" t="str">
            <v>Ôn tập về hình học</v>
          </cell>
        </row>
        <row r="1153">
          <cell r="E1153" t="e">
            <v>#N/A</v>
          </cell>
          <cell r="F1153">
            <v>12</v>
          </cell>
          <cell r="G1153" t="str">
            <v>Toán</v>
          </cell>
          <cell r="J1153" t="str">
            <v>Ôn tập về giải toán</v>
          </cell>
          <cell r="K1153" t="str">
            <v>SGK, phấn màu</v>
          </cell>
        </row>
        <row r="1154">
          <cell r="E1154" t="e">
            <v>#N/A</v>
          </cell>
          <cell r="F1154">
            <v>13</v>
          </cell>
          <cell r="G1154" t="str">
            <v>Toán</v>
          </cell>
          <cell r="J1154" t="str">
            <v>Xem đồng hồ</v>
          </cell>
        </row>
        <row r="1155">
          <cell r="E1155" t="e">
            <v>#N/A</v>
          </cell>
          <cell r="F1155">
            <v>14</v>
          </cell>
          <cell r="G1155" t="str">
            <v>Toán</v>
          </cell>
          <cell r="J1155" t="str">
            <v>Xem đồng hồ</v>
          </cell>
          <cell r="K1155" t="str">
            <v>SGK, phấn màu</v>
          </cell>
        </row>
        <row r="1156">
          <cell r="E1156" t="e">
            <v>#N/A</v>
          </cell>
          <cell r="F1156">
            <v>15</v>
          </cell>
          <cell r="G1156" t="str">
            <v>Toán</v>
          </cell>
          <cell r="J1156" t="str">
            <v>Luyện tập</v>
          </cell>
          <cell r="K1156" t="str">
            <v>SGK, phấn màu</v>
          </cell>
        </row>
        <row r="1157">
          <cell r="E1157" t="e">
            <v>#N/A</v>
          </cell>
          <cell r="F1157">
            <v>16</v>
          </cell>
          <cell r="G1157" t="str">
            <v>Toán</v>
          </cell>
          <cell r="J1157" t="str">
            <v>Luyện tập chung</v>
          </cell>
        </row>
        <row r="1158">
          <cell r="E1158" t="e">
            <v>#N/A</v>
          </cell>
          <cell r="F1158">
            <v>17</v>
          </cell>
          <cell r="G1158" t="str">
            <v>Toán</v>
          </cell>
          <cell r="J1158" t="str">
            <v>Kiểm tra</v>
          </cell>
          <cell r="K1158" t="str">
            <v>SGK, phấn màu</v>
          </cell>
        </row>
        <row r="1159">
          <cell r="E1159" t="e">
            <v>#N/A</v>
          </cell>
          <cell r="F1159">
            <v>18</v>
          </cell>
          <cell r="G1159" t="str">
            <v>Toán</v>
          </cell>
          <cell r="J1159" t="str">
            <v>Bảng nhân 6</v>
          </cell>
          <cell r="K1159" t="str">
            <v>Bộ Đ D Toán</v>
          </cell>
        </row>
        <row r="1160">
          <cell r="E1160" t="e">
            <v>#N/A</v>
          </cell>
          <cell r="F1160">
            <v>19</v>
          </cell>
          <cell r="G1160" t="str">
            <v>Toán</v>
          </cell>
          <cell r="J1160" t="str">
            <v xml:space="preserve">Luyện tập </v>
          </cell>
        </row>
        <row r="1161">
          <cell r="E1161" t="e">
            <v>#N/A</v>
          </cell>
          <cell r="F1161">
            <v>20</v>
          </cell>
          <cell r="G1161" t="str">
            <v>Toán</v>
          </cell>
          <cell r="J1161" t="str">
            <v>Nhân số có 2CS với số …..</v>
          </cell>
          <cell r="K1161" t="str">
            <v>SGK, phấn màu</v>
          </cell>
        </row>
        <row r="1162">
          <cell r="E1162" t="e">
            <v>#N/A</v>
          </cell>
          <cell r="F1162">
            <v>21</v>
          </cell>
          <cell r="G1162" t="str">
            <v>Toán</v>
          </cell>
          <cell r="J1162" t="str">
            <v>Nhân SC 2CS với số ….CN</v>
          </cell>
          <cell r="K1162" t="str">
            <v>Phấn màu, m. chiếu</v>
          </cell>
        </row>
        <row r="1163">
          <cell r="E1163" t="e">
            <v>#N/A</v>
          </cell>
          <cell r="F1163">
            <v>22</v>
          </cell>
          <cell r="G1163" t="str">
            <v>Toán</v>
          </cell>
          <cell r="J1163" t="str">
            <v>Luyện tập</v>
          </cell>
          <cell r="K1163" t="str">
            <v>SGK, phấn màu</v>
          </cell>
        </row>
        <row r="1164">
          <cell r="E1164" t="e">
            <v>#N/A</v>
          </cell>
          <cell r="F1164">
            <v>23</v>
          </cell>
          <cell r="G1164" t="str">
            <v>Toán</v>
          </cell>
          <cell r="J1164" t="str">
            <v>Bảng chia 6</v>
          </cell>
          <cell r="K1164" t="str">
            <v>Bộ Đ D Toán</v>
          </cell>
        </row>
        <row r="1165">
          <cell r="E1165" t="e">
            <v>#N/A</v>
          </cell>
          <cell r="F1165">
            <v>24</v>
          </cell>
          <cell r="G1165" t="str">
            <v>Toán</v>
          </cell>
          <cell r="J1165" t="str">
            <v>Luyện tập</v>
          </cell>
        </row>
        <row r="1166">
          <cell r="E1166" t="e">
            <v>#N/A</v>
          </cell>
          <cell r="F1166">
            <v>25</v>
          </cell>
          <cell r="G1166" t="str">
            <v>Toán</v>
          </cell>
          <cell r="J1166" t="str">
            <v>Tìm 1trong các phần…số</v>
          </cell>
          <cell r="K1166" t="str">
            <v>SGK, phấn màu</v>
          </cell>
        </row>
        <row r="1167">
          <cell r="E1167" t="e">
            <v>#N/A</v>
          </cell>
          <cell r="F1167">
            <v>26</v>
          </cell>
          <cell r="G1167" t="str">
            <v>Toán</v>
          </cell>
          <cell r="J1167" t="str">
            <v>Luyện tập</v>
          </cell>
          <cell r="K1167" t="str">
            <v>Máy chiếu</v>
          </cell>
        </row>
        <row r="1168">
          <cell r="E1168" t="e">
            <v>#N/A</v>
          </cell>
          <cell r="F1168">
            <v>27</v>
          </cell>
          <cell r="G1168" t="str">
            <v>Toán</v>
          </cell>
          <cell r="J1168" t="str">
            <v>Chia SC 2 CS cho SC 1 CS</v>
          </cell>
          <cell r="K1168" t="str">
            <v>SGK, phấn màu</v>
          </cell>
        </row>
        <row r="1169">
          <cell r="E1169" t="e">
            <v>#N/A</v>
          </cell>
          <cell r="F1169">
            <v>28</v>
          </cell>
          <cell r="G1169" t="str">
            <v>Toán</v>
          </cell>
          <cell r="J1169" t="str">
            <v>Luyện tập</v>
          </cell>
          <cell r="K1169" t="str">
            <v>Bộ Đ D Toán</v>
          </cell>
        </row>
        <row r="1170">
          <cell r="E1170" t="e">
            <v>#N/A</v>
          </cell>
          <cell r="F1170">
            <v>29</v>
          </cell>
          <cell r="G1170" t="str">
            <v>Toán</v>
          </cell>
          <cell r="J1170" t="str">
            <v>PC hết và PC có dư</v>
          </cell>
          <cell r="K1170" t="str">
            <v>Máy chiếu</v>
          </cell>
        </row>
        <row r="1171">
          <cell r="E1171" t="e">
            <v>#N/A</v>
          </cell>
          <cell r="F1171">
            <v>30</v>
          </cell>
          <cell r="G1171" t="str">
            <v>Toán</v>
          </cell>
          <cell r="J1171" t="str">
            <v>Luyện tập</v>
          </cell>
          <cell r="K1171" t="str">
            <v>Máy chiếu</v>
          </cell>
        </row>
        <row r="1172">
          <cell r="E1172" t="e">
            <v>#N/A</v>
          </cell>
          <cell r="F1172">
            <v>31</v>
          </cell>
          <cell r="G1172" t="str">
            <v>Toán</v>
          </cell>
          <cell r="J1172" t="str">
            <v>Bảng nhân 7</v>
          </cell>
          <cell r="K1172" t="str">
            <v>Máy chiếu</v>
          </cell>
        </row>
        <row r="1173">
          <cell r="E1173" t="e">
            <v>#N/A</v>
          </cell>
          <cell r="F1173">
            <v>32</v>
          </cell>
          <cell r="G1173" t="str">
            <v>Toán</v>
          </cell>
          <cell r="J1173" t="str">
            <v>Luyện tập</v>
          </cell>
          <cell r="K1173" t="str">
            <v>SGK, phấn màu</v>
          </cell>
        </row>
        <row r="1174">
          <cell r="E1174" t="e">
            <v>#N/A</v>
          </cell>
          <cell r="F1174">
            <v>33</v>
          </cell>
          <cell r="G1174" t="str">
            <v>Toán</v>
          </cell>
          <cell r="J1174" t="str">
            <v>Gấp một số lên nhiều lần</v>
          </cell>
          <cell r="K1174" t="str">
            <v>Bộ Đ D Toán</v>
          </cell>
        </row>
        <row r="1175">
          <cell r="E1175" t="e">
            <v>#N/A</v>
          </cell>
          <cell r="F1175">
            <v>34</v>
          </cell>
          <cell r="G1175" t="str">
            <v>Toán</v>
          </cell>
          <cell r="J1175" t="str">
            <v>Luyện tập</v>
          </cell>
          <cell r="K1175" t="str">
            <v>Máy chiếu</v>
          </cell>
        </row>
        <row r="1176">
          <cell r="E1176" t="e">
            <v>#N/A</v>
          </cell>
          <cell r="F1176">
            <v>35</v>
          </cell>
          <cell r="G1176" t="str">
            <v>Toán</v>
          </cell>
          <cell r="J1176" t="str">
            <v>Bảng chia 7</v>
          </cell>
          <cell r="K1176" t="str">
            <v>SGK, phấn màu</v>
          </cell>
        </row>
        <row r="1177">
          <cell r="E1177" t="e">
            <v>#N/A</v>
          </cell>
          <cell r="F1177">
            <v>36</v>
          </cell>
          <cell r="G1177" t="str">
            <v>Toán</v>
          </cell>
          <cell r="J1177" t="str">
            <v>Luyện tập</v>
          </cell>
        </row>
        <row r="1178">
          <cell r="E1178" t="e">
            <v>#N/A</v>
          </cell>
          <cell r="F1178">
            <v>37</v>
          </cell>
          <cell r="G1178" t="str">
            <v>Toán</v>
          </cell>
          <cell r="J1178" t="str">
            <v>Giảm đi một số lần</v>
          </cell>
          <cell r="K1178" t="str">
            <v>SGK, phấn màu</v>
          </cell>
        </row>
        <row r="1179">
          <cell r="E1179" t="e">
            <v>#N/A</v>
          </cell>
          <cell r="F1179">
            <v>38</v>
          </cell>
          <cell r="G1179" t="str">
            <v>Toán</v>
          </cell>
          <cell r="J1179" t="str">
            <v>Luyện tập</v>
          </cell>
          <cell r="K1179" t="str">
            <v>Bộ Đ D Toán</v>
          </cell>
        </row>
        <row r="1180">
          <cell r="E1180" t="e">
            <v>#N/A</v>
          </cell>
          <cell r="F1180">
            <v>39</v>
          </cell>
          <cell r="G1180" t="str">
            <v>Toán</v>
          </cell>
          <cell r="J1180" t="str">
            <v>Tìm số chia</v>
          </cell>
          <cell r="K1180" t="str">
            <v>SGK, phấn màu</v>
          </cell>
        </row>
        <row r="1181">
          <cell r="E1181" t="e">
            <v>#N/A</v>
          </cell>
          <cell r="F1181">
            <v>40</v>
          </cell>
          <cell r="G1181" t="str">
            <v>Toán</v>
          </cell>
          <cell r="J1181" t="str">
            <v>Luyện tập</v>
          </cell>
          <cell r="K1181" t="str">
            <v>SGK, phấn màu</v>
          </cell>
        </row>
        <row r="1182">
          <cell r="E1182" t="e">
            <v>#N/A</v>
          </cell>
          <cell r="F1182">
            <v>41</v>
          </cell>
          <cell r="G1182" t="str">
            <v>Toán</v>
          </cell>
          <cell r="J1182" t="str">
            <v>Góc vuông, góc không vuông</v>
          </cell>
          <cell r="K1182" t="str">
            <v>Ê ke, bộ ĐD dạy T</v>
          </cell>
        </row>
        <row r="1183">
          <cell r="E1183" t="e">
            <v>#N/A</v>
          </cell>
          <cell r="F1183">
            <v>42</v>
          </cell>
          <cell r="G1183" t="str">
            <v>Toán</v>
          </cell>
          <cell r="J1183" t="str">
            <v>TH NB và vẽ góc…êke</v>
          </cell>
          <cell r="K1183" t="str">
            <v>Ê ke, bộ ĐD dạy T</v>
          </cell>
        </row>
        <row r="1184">
          <cell r="E1184" t="e">
            <v>#N/A</v>
          </cell>
          <cell r="F1184">
            <v>43</v>
          </cell>
          <cell r="G1184" t="str">
            <v>Toán</v>
          </cell>
          <cell r="J1184" t="str">
            <v>Đề- ca - mét. Héc- tô - mét</v>
          </cell>
          <cell r="K1184" t="str">
            <v>SGK, phấn màu</v>
          </cell>
        </row>
        <row r="1185">
          <cell r="E1185" t="e">
            <v>#N/A</v>
          </cell>
          <cell r="F1185">
            <v>44</v>
          </cell>
          <cell r="G1185" t="str">
            <v>Toán</v>
          </cell>
          <cell r="J1185" t="str">
            <v>Bảng đơn vị đo độ dài</v>
          </cell>
          <cell r="K1185" t="str">
            <v>SGK, phấn màu</v>
          </cell>
        </row>
        <row r="1186">
          <cell r="E1186" t="e">
            <v>#N/A</v>
          </cell>
          <cell r="F1186">
            <v>45</v>
          </cell>
          <cell r="G1186" t="str">
            <v>Toán</v>
          </cell>
          <cell r="J1186" t="str">
            <v>Luyện tập</v>
          </cell>
          <cell r="K1186" t="str">
            <v>Máy chiếu</v>
          </cell>
        </row>
        <row r="1187">
          <cell r="E1187" t="e">
            <v>#N/A</v>
          </cell>
          <cell r="F1187">
            <v>46</v>
          </cell>
          <cell r="G1187" t="str">
            <v>Toán</v>
          </cell>
          <cell r="J1187" t="str">
            <v>Thực hành đo độ dài</v>
          </cell>
          <cell r="K1187" t="str">
            <v>Thước đo</v>
          </cell>
        </row>
        <row r="1188">
          <cell r="E1188" t="e">
            <v>#N/A</v>
          </cell>
          <cell r="F1188">
            <v>47</v>
          </cell>
          <cell r="G1188" t="str">
            <v>Toán</v>
          </cell>
          <cell r="J1188" t="str">
            <v>Thực hành đo độ dài</v>
          </cell>
          <cell r="K1188" t="str">
            <v>SGK, phấn màu</v>
          </cell>
        </row>
        <row r="1189">
          <cell r="E1189" t="e">
            <v>#N/A</v>
          </cell>
          <cell r="F1189">
            <v>48</v>
          </cell>
          <cell r="G1189" t="str">
            <v>Toán</v>
          </cell>
          <cell r="J1189" t="str">
            <v>Luyện tập chung</v>
          </cell>
          <cell r="K1189" t="str">
            <v>Máy chiếu</v>
          </cell>
        </row>
        <row r="1190">
          <cell r="E1190" t="e">
            <v>#N/A</v>
          </cell>
          <cell r="F1190">
            <v>49</v>
          </cell>
          <cell r="G1190" t="str">
            <v>Toán</v>
          </cell>
          <cell r="J1190" t="str">
            <v>KTGK 1</v>
          </cell>
          <cell r="K1190" t="str">
            <v>Máy chiếu</v>
          </cell>
        </row>
        <row r="1191">
          <cell r="E1191" t="e">
            <v>#N/A</v>
          </cell>
          <cell r="F1191">
            <v>50</v>
          </cell>
          <cell r="G1191" t="str">
            <v>Toán</v>
          </cell>
          <cell r="J1191" t="str">
            <v>BT giải bằng hai phép tính</v>
          </cell>
          <cell r="K1191" t="str">
            <v>Máy chiếu</v>
          </cell>
        </row>
        <row r="1192">
          <cell r="E1192" t="e">
            <v>#N/A</v>
          </cell>
          <cell r="F1192">
            <v>51</v>
          </cell>
          <cell r="G1192" t="str">
            <v>Toán</v>
          </cell>
          <cell r="J1192" t="str">
            <v>BT giải bằng hai phép tính</v>
          </cell>
        </row>
        <row r="1193">
          <cell r="E1193" t="e">
            <v>#N/A</v>
          </cell>
          <cell r="F1193">
            <v>52</v>
          </cell>
          <cell r="G1193" t="str">
            <v>Toán</v>
          </cell>
          <cell r="J1193" t="str">
            <v>Luyện tập</v>
          </cell>
          <cell r="K1193" t="str">
            <v>SGK, phấn màu</v>
          </cell>
        </row>
        <row r="1194">
          <cell r="E1194" t="e">
            <v>#N/A</v>
          </cell>
          <cell r="F1194">
            <v>53</v>
          </cell>
          <cell r="G1194" t="str">
            <v>Toán</v>
          </cell>
          <cell r="J1194" t="str">
            <v>Bảng nhân 8</v>
          </cell>
          <cell r="K1194" t="str">
            <v>Bộ Đ D Toán</v>
          </cell>
        </row>
        <row r="1195">
          <cell r="E1195" t="e">
            <v>#N/A</v>
          </cell>
          <cell r="F1195">
            <v>54</v>
          </cell>
          <cell r="G1195" t="str">
            <v>Toán</v>
          </cell>
          <cell r="J1195" t="str">
            <v>Luyện tập</v>
          </cell>
        </row>
        <row r="1196">
          <cell r="E1196" t="e">
            <v>#N/A</v>
          </cell>
          <cell r="F1196">
            <v>55</v>
          </cell>
          <cell r="G1196" t="str">
            <v>Toán</v>
          </cell>
          <cell r="J1196" t="str">
            <v>Nhân số có 3CS… 1 CS</v>
          </cell>
          <cell r="K1196" t="str">
            <v>SGK, phấn màu</v>
          </cell>
        </row>
        <row r="1197">
          <cell r="E1197" t="e">
            <v>#N/A</v>
          </cell>
          <cell r="F1197">
            <v>56</v>
          </cell>
          <cell r="G1197" t="str">
            <v>Toán</v>
          </cell>
          <cell r="J1197" t="str">
            <v>Luyện tập</v>
          </cell>
        </row>
        <row r="1198">
          <cell r="E1198" t="e">
            <v>#N/A</v>
          </cell>
          <cell r="F1198">
            <v>57</v>
          </cell>
          <cell r="G1198" t="str">
            <v>Toán</v>
          </cell>
          <cell r="J1198" t="str">
            <v>SS số lớn gấp ML số bé</v>
          </cell>
          <cell r="K1198" t="str">
            <v>SGK, phấn màu</v>
          </cell>
        </row>
        <row r="1199">
          <cell r="E1199" t="e">
            <v>#N/A</v>
          </cell>
          <cell r="F1199">
            <v>58</v>
          </cell>
          <cell r="G1199" t="str">
            <v>Toán</v>
          </cell>
          <cell r="J1199" t="str">
            <v>Luyện tập</v>
          </cell>
          <cell r="K1199" t="str">
            <v>Bộ Đ D Toán</v>
          </cell>
        </row>
        <row r="1200">
          <cell r="E1200" t="e">
            <v>#N/A</v>
          </cell>
          <cell r="F1200">
            <v>59</v>
          </cell>
          <cell r="G1200" t="str">
            <v>Toán</v>
          </cell>
          <cell r="J1200" t="str">
            <v>Bảng chia 8</v>
          </cell>
          <cell r="K1200" t="str">
            <v>SGK, phấn màu</v>
          </cell>
        </row>
        <row r="1201">
          <cell r="E1201" t="e">
            <v>#N/A</v>
          </cell>
          <cell r="F1201">
            <v>60</v>
          </cell>
          <cell r="G1201" t="str">
            <v>Toán</v>
          </cell>
          <cell r="J1201" t="str">
            <v>Luyện tập</v>
          </cell>
          <cell r="K1201" t="str">
            <v>SGK, phấn màu</v>
          </cell>
        </row>
        <row r="1202">
          <cell r="E1202" t="e">
            <v>#N/A</v>
          </cell>
          <cell r="F1202">
            <v>61</v>
          </cell>
          <cell r="G1202" t="str">
            <v>Toán</v>
          </cell>
          <cell r="J1202" t="str">
            <v>So sánh số bé bằng… số lớn</v>
          </cell>
        </row>
        <row r="1203">
          <cell r="E1203" t="e">
            <v>#N/A</v>
          </cell>
          <cell r="F1203">
            <v>62</v>
          </cell>
          <cell r="G1203" t="str">
            <v>Toán</v>
          </cell>
          <cell r="J1203" t="str">
            <v>Luyện tập</v>
          </cell>
          <cell r="K1203" t="str">
            <v>SGK, phấn màu</v>
          </cell>
        </row>
        <row r="1204">
          <cell r="E1204" t="e">
            <v>#N/A</v>
          </cell>
          <cell r="F1204">
            <v>63</v>
          </cell>
          <cell r="G1204" t="str">
            <v>Toán</v>
          </cell>
          <cell r="J1204" t="str">
            <v>Bảng nhân 9</v>
          </cell>
          <cell r="K1204" t="str">
            <v>Bộ Đ D Toán</v>
          </cell>
        </row>
        <row r="1205">
          <cell r="E1205" t="e">
            <v>#N/A</v>
          </cell>
          <cell r="F1205">
            <v>64</v>
          </cell>
          <cell r="G1205" t="str">
            <v>Toán</v>
          </cell>
          <cell r="J1205" t="str">
            <v>Luyện tập</v>
          </cell>
          <cell r="K1205" t="str">
            <v>SGK, phấn màu</v>
          </cell>
        </row>
        <row r="1206">
          <cell r="E1206" t="e">
            <v>#N/A</v>
          </cell>
          <cell r="F1206">
            <v>65</v>
          </cell>
          <cell r="G1206" t="str">
            <v>Toán</v>
          </cell>
          <cell r="J1206" t="str">
            <v>Gam</v>
          </cell>
          <cell r="K1206" t="str">
            <v>SGK, phấn màu</v>
          </cell>
        </row>
        <row r="1207">
          <cell r="E1207" t="e">
            <v>#N/A</v>
          </cell>
          <cell r="F1207">
            <v>66</v>
          </cell>
          <cell r="G1207" t="str">
            <v>Toán</v>
          </cell>
          <cell r="J1207" t="str">
            <v>Luyện tập</v>
          </cell>
        </row>
        <row r="1208">
          <cell r="E1208" t="e">
            <v>#N/A</v>
          </cell>
          <cell r="F1208">
            <v>67</v>
          </cell>
          <cell r="G1208" t="str">
            <v>Toán</v>
          </cell>
          <cell r="J1208" t="str">
            <v>Bảng chia 9</v>
          </cell>
          <cell r="K1208" t="str">
            <v>SGK, phấn màu</v>
          </cell>
        </row>
        <row r="1209">
          <cell r="E1209" t="e">
            <v>#N/A</v>
          </cell>
          <cell r="F1209">
            <v>68</v>
          </cell>
          <cell r="G1209" t="str">
            <v>Toán</v>
          </cell>
          <cell r="J1209" t="str">
            <v>Luyện tập</v>
          </cell>
          <cell r="K1209" t="str">
            <v>Bộ Đ D Toán</v>
          </cell>
        </row>
        <row r="1210">
          <cell r="E1210" t="e">
            <v>#N/A</v>
          </cell>
          <cell r="F1210">
            <v>69</v>
          </cell>
          <cell r="G1210" t="str">
            <v>Toán</v>
          </cell>
          <cell r="J1210" t="str">
            <v xml:space="preserve">Chia số có 2CS cho số có1CS </v>
          </cell>
          <cell r="K1210" t="str">
            <v>SGK, phấn màu</v>
          </cell>
        </row>
        <row r="1211">
          <cell r="E1211" t="e">
            <v>#N/A</v>
          </cell>
          <cell r="F1211">
            <v>70</v>
          </cell>
          <cell r="G1211" t="str">
            <v>Toán</v>
          </cell>
          <cell r="J1211" t="str">
            <v xml:space="preserve">Chia số có 2CS cho số có1CS </v>
          </cell>
          <cell r="K1211" t="str">
            <v>SGK, phấn màu</v>
          </cell>
        </row>
        <row r="1212">
          <cell r="E1212" t="e">
            <v>#N/A</v>
          </cell>
          <cell r="F1212">
            <v>71</v>
          </cell>
          <cell r="G1212" t="str">
            <v>Toán</v>
          </cell>
          <cell r="J1212" t="str">
            <v>Chía số có3CS cho số có  1CS</v>
          </cell>
          <cell r="K1212" t="str">
            <v>Phấn màu</v>
          </cell>
        </row>
        <row r="1213">
          <cell r="E1213" t="e">
            <v>#N/A</v>
          </cell>
          <cell r="F1213">
            <v>72</v>
          </cell>
          <cell r="G1213" t="str">
            <v>Toán</v>
          </cell>
          <cell r="J1213" t="str">
            <v>Chía số có3CS cho số có1CS</v>
          </cell>
          <cell r="K1213" t="str">
            <v>SGK, phấn màu</v>
          </cell>
        </row>
        <row r="1214">
          <cell r="E1214" t="e">
            <v>#N/A</v>
          </cell>
          <cell r="F1214">
            <v>73</v>
          </cell>
          <cell r="G1214" t="str">
            <v>Toán</v>
          </cell>
          <cell r="J1214" t="str">
            <v>Giới thiệu bảng nhân</v>
          </cell>
          <cell r="K1214" t="str">
            <v>Bộ Đ D Toán</v>
          </cell>
        </row>
        <row r="1215">
          <cell r="E1215" t="e">
            <v>#N/A</v>
          </cell>
          <cell r="F1215">
            <v>74</v>
          </cell>
          <cell r="G1215" t="str">
            <v>Toán</v>
          </cell>
          <cell r="J1215" t="str">
            <v>Giới thiệu bảng chia</v>
          </cell>
          <cell r="K1215" t="str">
            <v>SGK, phấn màu</v>
          </cell>
        </row>
        <row r="1216">
          <cell r="E1216" t="e">
            <v>#N/A</v>
          </cell>
          <cell r="F1216">
            <v>75</v>
          </cell>
          <cell r="G1216" t="str">
            <v>Toán</v>
          </cell>
          <cell r="J1216" t="str">
            <v>Luyện tập</v>
          </cell>
          <cell r="K1216" t="str">
            <v>SGK, phấn màu</v>
          </cell>
        </row>
        <row r="1217">
          <cell r="E1217" t="e">
            <v>#N/A</v>
          </cell>
          <cell r="F1217">
            <v>76</v>
          </cell>
          <cell r="G1217" t="str">
            <v>Toán</v>
          </cell>
          <cell r="J1217" t="str">
            <v>Luyện tập chung</v>
          </cell>
          <cell r="K1217" t="str">
            <v>Máy chiếu</v>
          </cell>
        </row>
        <row r="1218">
          <cell r="E1218" t="e">
            <v>#N/A</v>
          </cell>
          <cell r="F1218">
            <v>77</v>
          </cell>
          <cell r="G1218" t="str">
            <v>Toán</v>
          </cell>
          <cell r="J1218" t="str">
            <v>Làm quen với biểu thức</v>
          </cell>
          <cell r="K1218" t="str">
            <v>SGK, phấn màu</v>
          </cell>
        </row>
        <row r="1219">
          <cell r="E1219" t="e">
            <v>#N/A</v>
          </cell>
          <cell r="F1219">
            <v>78</v>
          </cell>
          <cell r="G1219" t="str">
            <v>Toán</v>
          </cell>
          <cell r="J1219" t="str">
            <v>Tính giá trị của biểu thức</v>
          </cell>
          <cell r="K1219" t="str">
            <v>Máy chiếu</v>
          </cell>
        </row>
        <row r="1220">
          <cell r="E1220" t="e">
            <v>#N/A</v>
          </cell>
          <cell r="F1220">
            <v>79</v>
          </cell>
          <cell r="G1220" t="str">
            <v>Toán</v>
          </cell>
          <cell r="J1220" t="str">
            <v>Tính giá trị của biểu thức</v>
          </cell>
          <cell r="K1220" t="str">
            <v>SGK, phấn màu</v>
          </cell>
        </row>
        <row r="1221">
          <cell r="E1221" t="e">
            <v>#N/A</v>
          </cell>
          <cell r="F1221">
            <v>80</v>
          </cell>
          <cell r="G1221" t="str">
            <v>Toán</v>
          </cell>
          <cell r="J1221" t="str">
            <v>Luyện tập</v>
          </cell>
          <cell r="K1221" t="str">
            <v>SGK, phấn màu</v>
          </cell>
        </row>
        <row r="1222">
          <cell r="E1222" t="e">
            <v>#N/A</v>
          </cell>
          <cell r="F1222">
            <v>81</v>
          </cell>
          <cell r="G1222" t="str">
            <v>Toán</v>
          </cell>
          <cell r="J1222" t="str">
            <v>Tính giá trị của biểu thức</v>
          </cell>
          <cell r="K1222" t="str">
            <v>Phấn màu. MC</v>
          </cell>
        </row>
        <row r="1223">
          <cell r="E1223" t="e">
            <v>#N/A</v>
          </cell>
          <cell r="F1223">
            <v>82</v>
          </cell>
          <cell r="G1223" t="str">
            <v>Toán</v>
          </cell>
          <cell r="J1223" t="str">
            <v>Luyện tập</v>
          </cell>
          <cell r="K1223" t="str">
            <v>Máy chiếu</v>
          </cell>
        </row>
        <row r="1224">
          <cell r="E1224" t="e">
            <v>#N/A</v>
          </cell>
          <cell r="F1224">
            <v>83</v>
          </cell>
          <cell r="G1224" t="str">
            <v>Toán</v>
          </cell>
          <cell r="J1224" t="str">
            <v>Luyện tập chung</v>
          </cell>
          <cell r="K1224" t="str">
            <v>Máy chiếu</v>
          </cell>
        </row>
        <row r="1225">
          <cell r="E1225" t="e">
            <v>#N/A</v>
          </cell>
          <cell r="F1225">
            <v>84</v>
          </cell>
          <cell r="G1225" t="str">
            <v>Toán</v>
          </cell>
          <cell r="J1225" t="str">
            <v>Hình chữ nhật</v>
          </cell>
          <cell r="K1225" t="str">
            <v>SGK, phấn màu</v>
          </cell>
        </row>
        <row r="1226">
          <cell r="E1226" t="e">
            <v>#N/A</v>
          </cell>
          <cell r="F1226">
            <v>85</v>
          </cell>
          <cell r="G1226" t="str">
            <v>Toán</v>
          </cell>
          <cell r="J1226" t="str">
            <v>Hình vuông</v>
          </cell>
          <cell r="K1226" t="str">
            <v>SGK, phấn màu</v>
          </cell>
        </row>
        <row r="1227">
          <cell r="E1227" t="e">
            <v>#N/A</v>
          </cell>
          <cell r="F1227">
            <v>86</v>
          </cell>
          <cell r="G1227" t="str">
            <v>Toán</v>
          </cell>
          <cell r="J1227" t="str">
            <v>Chu vi hình chữ nhật</v>
          </cell>
        </row>
        <row r="1228">
          <cell r="E1228" t="e">
            <v>#N/A</v>
          </cell>
          <cell r="F1228">
            <v>87</v>
          </cell>
          <cell r="G1228" t="str">
            <v>Toán</v>
          </cell>
          <cell r="J1228" t="str">
            <v>Chu vi hình vuông</v>
          </cell>
          <cell r="K1228" t="str">
            <v>SGK, phấn màu</v>
          </cell>
        </row>
        <row r="1229">
          <cell r="E1229" t="e">
            <v>#N/A</v>
          </cell>
          <cell r="F1229">
            <v>88</v>
          </cell>
          <cell r="G1229" t="str">
            <v>Toán</v>
          </cell>
          <cell r="J1229" t="str">
            <v>Luyện tập</v>
          </cell>
          <cell r="K1229" t="str">
            <v>Máy chiếu</v>
          </cell>
        </row>
        <row r="1230">
          <cell r="E1230" t="e">
            <v>#N/A</v>
          </cell>
          <cell r="F1230">
            <v>89</v>
          </cell>
          <cell r="G1230" t="str">
            <v>Toán</v>
          </cell>
          <cell r="J1230" t="str">
            <v>Luyện tập chung</v>
          </cell>
          <cell r="K1230" t="str">
            <v>SGK, phấn màu</v>
          </cell>
        </row>
        <row r="1231">
          <cell r="E1231" t="e">
            <v>#N/A</v>
          </cell>
          <cell r="F1231">
            <v>90</v>
          </cell>
          <cell r="G1231" t="str">
            <v>Toán</v>
          </cell>
          <cell r="J1231" t="str">
            <v>KTĐK cuối học kì 1</v>
          </cell>
          <cell r="K1231" t="str">
            <v>SGK, phấn màu</v>
          </cell>
        </row>
        <row r="1232">
          <cell r="E1232" t="e">
            <v>#N/A</v>
          </cell>
          <cell r="F1232">
            <v>91</v>
          </cell>
          <cell r="G1232" t="str">
            <v>Toán</v>
          </cell>
          <cell r="J1232" t="str">
            <v>Các số có bốn chữ số</v>
          </cell>
          <cell r="K1232" t="str">
            <v>Máy chiếu</v>
          </cell>
        </row>
        <row r="1233">
          <cell r="E1233" t="e">
            <v>#N/A</v>
          </cell>
          <cell r="F1233">
            <v>92</v>
          </cell>
          <cell r="G1233" t="str">
            <v>Toán</v>
          </cell>
          <cell r="J1233" t="str">
            <v>Luyện tập</v>
          </cell>
          <cell r="K1233" t="str">
            <v>Phấn màu, máy chiếu</v>
          </cell>
        </row>
        <row r="1234">
          <cell r="E1234" t="e">
            <v>#N/A</v>
          </cell>
          <cell r="F1234">
            <v>93</v>
          </cell>
          <cell r="G1234" t="str">
            <v>Toán</v>
          </cell>
          <cell r="J1234" t="str">
            <v>Các số có bốn chữ số (Tiếp)</v>
          </cell>
          <cell r="K1234" t="str">
            <v>Bộ Đ D Toán</v>
          </cell>
        </row>
        <row r="1235">
          <cell r="E1235" t="e">
            <v>#N/A</v>
          </cell>
          <cell r="F1235">
            <v>94</v>
          </cell>
          <cell r="G1235" t="str">
            <v>Toán</v>
          </cell>
          <cell r="J1235" t="str">
            <v>Các số có bốn chữ số( Tiếp)</v>
          </cell>
          <cell r="K1235" t="str">
            <v>SGK, phấn màu</v>
          </cell>
        </row>
        <row r="1236">
          <cell r="E1236" t="e">
            <v>#N/A</v>
          </cell>
          <cell r="F1236">
            <v>95</v>
          </cell>
          <cell r="G1236" t="str">
            <v>Toán</v>
          </cell>
          <cell r="J1236" t="str">
            <v>Số 10.000 Luyện tập</v>
          </cell>
          <cell r="K1236" t="str">
            <v>SGK, phấn màu</v>
          </cell>
        </row>
        <row r="1237">
          <cell r="E1237" t="e">
            <v>#N/A</v>
          </cell>
          <cell r="F1237">
            <v>96</v>
          </cell>
          <cell r="G1237" t="str">
            <v>Toán</v>
          </cell>
          <cell r="J1237" t="str">
            <v>Điểm ở giữa. TĐ của ĐT</v>
          </cell>
          <cell r="K1237" t="str">
            <v>Thước kẻ, máy chiếu</v>
          </cell>
        </row>
        <row r="1238">
          <cell r="E1238" t="e">
            <v>#N/A</v>
          </cell>
          <cell r="F1238">
            <v>97</v>
          </cell>
          <cell r="G1238" t="str">
            <v>Toán</v>
          </cell>
          <cell r="J1238" t="str">
            <v>Luyện tập</v>
          </cell>
          <cell r="K1238" t="str">
            <v>Máy chiếu, phấn màu</v>
          </cell>
        </row>
        <row r="1239">
          <cell r="E1239" t="e">
            <v>#N/A</v>
          </cell>
          <cell r="F1239">
            <v>98</v>
          </cell>
          <cell r="G1239" t="str">
            <v>Toán</v>
          </cell>
          <cell r="J1239" t="str">
            <v>SS các số trong PV 10.000</v>
          </cell>
          <cell r="K1239" t="str">
            <v>Bộ Đ D Toán</v>
          </cell>
        </row>
        <row r="1240">
          <cell r="E1240" t="e">
            <v>#N/A</v>
          </cell>
          <cell r="F1240">
            <v>99</v>
          </cell>
          <cell r="G1240" t="str">
            <v>Toán</v>
          </cell>
          <cell r="J1240" t="str">
            <v>Luyện tập</v>
          </cell>
          <cell r="K1240" t="str">
            <v>Máy chiếu, phấn màu</v>
          </cell>
        </row>
        <row r="1241">
          <cell r="E1241" t="e">
            <v>#N/A</v>
          </cell>
          <cell r="F1241">
            <v>100</v>
          </cell>
          <cell r="G1241" t="str">
            <v>Toán</v>
          </cell>
          <cell r="J1241" t="str">
            <v>Phép cộng CSTPV 10.000</v>
          </cell>
          <cell r="K1241" t="str">
            <v>Máy chiếu, phấn màu</v>
          </cell>
        </row>
        <row r="1242">
          <cell r="E1242" t="e">
            <v>#N/A</v>
          </cell>
          <cell r="F1242">
            <v>101</v>
          </cell>
          <cell r="G1242" t="str">
            <v>Toán</v>
          </cell>
          <cell r="J1242" t="str">
            <v>Luyện tập</v>
          </cell>
          <cell r="K1242" t="str">
            <v>Máy chiếu</v>
          </cell>
        </row>
        <row r="1243">
          <cell r="E1243" t="e">
            <v>#N/A</v>
          </cell>
          <cell r="F1243">
            <v>102</v>
          </cell>
          <cell r="G1243" t="str">
            <v>Toán</v>
          </cell>
          <cell r="J1243" t="str">
            <v>Phép trừ CSTPV 10.000</v>
          </cell>
          <cell r="K1243" t="str">
            <v>Máy chiếu, phấn màu</v>
          </cell>
        </row>
        <row r="1244">
          <cell r="E1244" t="e">
            <v>#N/A</v>
          </cell>
          <cell r="F1244">
            <v>103</v>
          </cell>
          <cell r="G1244" t="str">
            <v>Toán</v>
          </cell>
          <cell r="J1244" t="str">
            <v>Luyện tập</v>
          </cell>
          <cell r="K1244" t="str">
            <v>Máy chiếu</v>
          </cell>
        </row>
        <row r="1245">
          <cell r="E1245" t="e">
            <v>#N/A</v>
          </cell>
          <cell r="F1245">
            <v>104</v>
          </cell>
          <cell r="G1245" t="str">
            <v>Toán</v>
          </cell>
          <cell r="J1245" t="str">
            <v>Luyện tập chung</v>
          </cell>
          <cell r="K1245" t="str">
            <v>SGK, phấn màu</v>
          </cell>
        </row>
        <row r="1246">
          <cell r="E1246" t="e">
            <v>#N/A</v>
          </cell>
          <cell r="F1246">
            <v>105</v>
          </cell>
          <cell r="G1246" t="str">
            <v>Toán</v>
          </cell>
          <cell r="J1246" t="str">
            <v>Tháng - năm</v>
          </cell>
          <cell r="K1246" t="str">
            <v>Phấn màu, lịch</v>
          </cell>
        </row>
        <row r="1247">
          <cell r="E1247" t="e">
            <v>#N/A</v>
          </cell>
          <cell r="F1247">
            <v>106</v>
          </cell>
          <cell r="G1247" t="str">
            <v>Toán</v>
          </cell>
          <cell r="J1247" t="str">
            <v>Tháng - năm ( Tiếp)</v>
          </cell>
          <cell r="K1247" t="str">
            <v>Phấn màu, lịch</v>
          </cell>
        </row>
        <row r="1248">
          <cell r="E1248" t="e">
            <v>#N/A</v>
          </cell>
          <cell r="F1248">
            <v>107</v>
          </cell>
          <cell r="G1248" t="str">
            <v>Toán</v>
          </cell>
          <cell r="J1248" t="str">
            <v>Hình tròn, tâm. ĐK, BK</v>
          </cell>
          <cell r="K1248" t="str">
            <v>Bộ Đ D Toán</v>
          </cell>
        </row>
        <row r="1249">
          <cell r="E1249" t="e">
            <v>#N/A</v>
          </cell>
          <cell r="F1249">
            <v>108</v>
          </cell>
          <cell r="G1249" t="str">
            <v>Toán</v>
          </cell>
          <cell r="J1249" t="str">
            <v>Hình tròn, tâm. ĐK, BK</v>
          </cell>
          <cell r="K1249" t="str">
            <v>Compa, phấn màu</v>
          </cell>
        </row>
        <row r="1250">
          <cell r="E1250" t="e">
            <v>#N/A</v>
          </cell>
          <cell r="F1250">
            <v>109</v>
          </cell>
          <cell r="G1250" t="str">
            <v>Toán</v>
          </cell>
          <cell r="J1250" t="str">
            <v>Nhân số có 4CS với SC 1CS</v>
          </cell>
          <cell r="K1250" t="str">
            <v>Máy chiếu, phấn màu</v>
          </cell>
        </row>
        <row r="1251">
          <cell r="E1251" t="e">
            <v>#N/A</v>
          </cell>
          <cell r="F1251">
            <v>110</v>
          </cell>
          <cell r="G1251" t="str">
            <v>Toán</v>
          </cell>
          <cell r="J1251" t="str">
            <v>Luyện tập</v>
          </cell>
          <cell r="K1251" t="str">
            <v>Máy chiếu</v>
          </cell>
        </row>
        <row r="1252">
          <cell r="E1252" t="e">
            <v>#N/A</v>
          </cell>
          <cell r="F1252">
            <v>111</v>
          </cell>
          <cell r="G1252" t="str">
            <v>Toán</v>
          </cell>
          <cell r="J1252" t="str">
            <v>Nhân số có 4CS với SC 1CS (TT)</v>
          </cell>
          <cell r="K1252" t="str">
            <v>Máy chiếu</v>
          </cell>
        </row>
        <row r="1253">
          <cell r="E1253" t="e">
            <v>#N/A</v>
          </cell>
          <cell r="F1253">
            <v>112</v>
          </cell>
          <cell r="G1253" t="str">
            <v>Toán</v>
          </cell>
          <cell r="J1253" t="str">
            <v>Luyện tập</v>
          </cell>
          <cell r="K1253" t="str">
            <v>SGK, phấn màu</v>
          </cell>
        </row>
        <row r="1254">
          <cell r="E1254" t="e">
            <v>#N/A</v>
          </cell>
          <cell r="F1254">
            <v>113</v>
          </cell>
          <cell r="G1254" t="str">
            <v>Toán</v>
          </cell>
          <cell r="J1254" t="str">
            <v>Chia số có 4CS cho SC 1 CS</v>
          </cell>
          <cell r="K1254" t="str">
            <v xml:space="preserve"> Máy chiếu, phấn màu</v>
          </cell>
        </row>
        <row r="1255">
          <cell r="E1255" t="e">
            <v>#N/A</v>
          </cell>
          <cell r="F1255">
            <v>114</v>
          </cell>
          <cell r="G1255" t="str">
            <v>Toán</v>
          </cell>
          <cell r="J1255" t="str">
            <v>Chia số có 4CS cho SC 1 CS (TT)</v>
          </cell>
          <cell r="K1255" t="str">
            <v>Máy chiếu</v>
          </cell>
        </row>
        <row r="1256">
          <cell r="E1256" t="e">
            <v>#N/A</v>
          </cell>
          <cell r="F1256">
            <v>115</v>
          </cell>
          <cell r="G1256" t="str">
            <v>Toán</v>
          </cell>
          <cell r="J1256" t="str">
            <v>Chia số có 4 CS cho SC 1 CS(TT)</v>
          </cell>
          <cell r="K1256" t="str">
            <v>SGK, phấn màu</v>
          </cell>
        </row>
        <row r="1257">
          <cell r="E1257" t="e">
            <v>#N/A</v>
          </cell>
          <cell r="F1257">
            <v>116</v>
          </cell>
          <cell r="G1257" t="str">
            <v>Toán</v>
          </cell>
          <cell r="J1257" t="str">
            <v>Luyện tập</v>
          </cell>
          <cell r="K1257" t="str">
            <v>Máy chiếu</v>
          </cell>
        </row>
        <row r="1258">
          <cell r="E1258" t="e">
            <v>#N/A</v>
          </cell>
          <cell r="F1258">
            <v>117</v>
          </cell>
          <cell r="G1258" t="str">
            <v>Toán</v>
          </cell>
          <cell r="J1258" t="str">
            <v>Luyện tập chung</v>
          </cell>
          <cell r="K1258" t="str">
            <v>Máy chiếu</v>
          </cell>
        </row>
        <row r="1259">
          <cell r="E1259" t="e">
            <v>#N/A</v>
          </cell>
          <cell r="F1259">
            <v>118</v>
          </cell>
          <cell r="G1259" t="str">
            <v>Toán</v>
          </cell>
          <cell r="J1259" t="str">
            <v>Lam quen với chữ số La mã</v>
          </cell>
          <cell r="K1259" t="str">
            <v>Bộ Đ D Toán</v>
          </cell>
        </row>
        <row r="1260">
          <cell r="E1260" t="e">
            <v>#N/A</v>
          </cell>
          <cell r="F1260">
            <v>119</v>
          </cell>
          <cell r="G1260" t="str">
            <v>Toán</v>
          </cell>
          <cell r="J1260" t="str">
            <v>Luyện tập</v>
          </cell>
          <cell r="K1260" t="str">
            <v>SGK, phấn màu</v>
          </cell>
        </row>
        <row r="1261">
          <cell r="E1261" t="e">
            <v>#N/A</v>
          </cell>
          <cell r="F1261">
            <v>120</v>
          </cell>
          <cell r="G1261" t="str">
            <v>Toán</v>
          </cell>
          <cell r="J1261" t="str">
            <v>Thực hành xem đồng hồ</v>
          </cell>
          <cell r="K1261" t="str">
            <v>Đồng hồ</v>
          </cell>
        </row>
        <row r="1262">
          <cell r="E1262" t="e">
            <v>#N/A</v>
          </cell>
          <cell r="F1262">
            <v>121</v>
          </cell>
          <cell r="G1262" t="str">
            <v>Toán</v>
          </cell>
          <cell r="J1262" t="str">
            <v>Thực hành xem đồng hồ</v>
          </cell>
        </row>
        <row r="1263">
          <cell r="E1263" t="e">
            <v>#N/A</v>
          </cell>
          <cell r="F1263">
            <v>122</v>
          </cell>
          <cell r="G1263" t="str">
            <v>Toán</v>
          </cell>
          <cell r="J1263" t="str">
            <v>BT liên quan đến RVĐV</v>
          </cell>
          <cell r="K1263" t="str">
            <v>SGK, phấn màu</v>
          </cell>
        </row>
        <row r="1264">
          <cell r="E1264" t="e">
            <v>#N/A</v>
          </cell>
          <cell r="F1264">
            <v>123</v>
          </cell>
          <cell r="G1264" t="str">
            <v>Toán</v>
          </cell>
          <cell r="J1264" t="str">
            <v>Luyện tập</v>
          </cell>
          <cell r="K1264" t="str">
            <v>Bộ Đ D Toán</v>
          </cell>
        </row>
        <row r="1265">
          <cell r="E1265" t="e">
            <v>#N/A</v>
          </cell>
          <cell r="F1265">
            <v>125</v>
          </cell>
          <cell r="G1265" t="str">
            <v>Toán</v>
          </cell>
          <cell r="J1265" t="str">
            <v>Tiền Việt Nam</v>
          </cell>
          <cell r="K1265" t="str">
            <v>SGK, phấn màu</v>
          </cell>
        </row>
        <row r="1266">
          <cell r="E1266" t="e">
            <v>#N/A</v>
          </cell>
          <cell r="F1266">
            <v>126</v>
          </cell>
          <cell r="G1266" t="str">
            <v>Toán</v>
          </cell>
          <cell r="J1266" t="str">
            <v>Luyện tập</v>
          </cell>
        </row>
        <row r="1267">
          <cell r="E1267" t="e">
            <v>#N/A</v>
          </cell>
          <cell r="F1267">
            <v>127</v>
          </cell>
          <cell r="G1267" t="str">
            <v>Toán</v>
          </cell>
          <cell r="J1267" t="str">
            <v>Làm quen với số liệu TK</v>
          </cell>
          <cell r="K1267" t="str">
            <v>SGK, phấn màu</v>
          </cell>
        </row>
        <row r="1268">
          <cell r="E1268" t="e">
            <v>#N/A</v>
          </cell>
          <cell r="F1268">
            <v>128</v>
          </cell>
          <cell r="G1268" t="str">
            <v>Toán</v>
          </cell>
          <cell r="J1268" t="str">
            <v>Làm quen với số liệu Tk</v>
          </cell>
          <cell r="K1268" t="str">
            <v>Bộ Đ D Toán</v>
          </cell>
        </row>
        <row r="1269">
          <cell r="E1269" t="e">
            <v>#N/A</v>
          </cell>
          <cell r="F1269">
            <v>129</v>
          </cell>
          <cell r="G1269" t="str">
            <v>Toán</v>
          </cell>
          <cell r="J1269" t="str">
            <v>Luyện tập</v>
          </cell>
          <cell r="K1269" t="str">
            <v>SGK, phấn màu</v>
          </cell>
        </row>
        <row r="1270">
          <cell r="E1270" t="e">
            <v>#N/A</v>
          </cell>
          <cell r="F1270">
            <v>130</v>
          </cell>
          <cell r="G1270" t="str">
            <v>Toán</v>
          </cell>
          <cell r="J1270" t="str">
            <v>KTĐK giữa học kì 2</v>
          </cell>
          <cell r="K1270" t="str">
            <v>SGK, phấn màu</v>
          </cell>
        </row>
        <row r="1271">
          <cell r="E1271" t="e">
            <v>#N/A</v>
          </cell>
          <cell r="F1271">
            <v>131</v>
          </cell>
          <cell r="G1271" t="str">
            <v>Toán</v>
          </cell>
          <cell r="J1271" t="str">
            <v>Các số có 5 chữ số</v>
          </cell>
          <cell r="K1271" t="str">
            <v>Máy chiếu</v>
          </cell>
        </row>
        <row r="1272">
          <cell r="E1272" t="e">
            <v>#N/A</v>
          </cell>
          <cell r="F1272">
            <v>132</v>
          </cell>
          <cell r="G1272" t="str">
            <v>Toán</v>
          </cell>
          <cell r="J1272" t="str">
            <v>Luyện tập</v>
          </cell>
          <cell r="K1272" t="str">
            <v>Phấn màu, Máy chiếu</v>
          </cell>
        </row>
        <row r="1273">
          <cell r="E1273" t="e">
            <v>#N/A</v>
          </cell>
          <cell r="F1273">
            <v>133</v>
          </cell>
          <cell r="G1273" t="str">
            <v>Toán</v>
          </cell>
          <cell r="J1273" t="str">
            <v>Các số có 5 chữ số ( tiếp)</v>
          </cell>
          <cell r="K1273" t="str">
            <v>Bộ Đ D Toán</v>
          </cell>
        </row>
        <row r="1274">
          <cell r="E1274" t="e">
            <v>#N/A</v>
          </cell>
          <cell r="F1274">
            <v>134</v>
          </cell>
          <cell r="G1274" t="str">
            <v>Toán</v>
          </cell>
          <cell r="J1274" t="str">
            <v>Luyện tập</v>
          </cell>
          <cell r="K1274" t="str">
            <v>SGK, phấn màu</v>
          </cell>
        </row>
        <row r="1275">
          <cell r="E1275" t="e">
            <v>#N/A</v>
          </cell>
          <cell r="F1275">
            <v>135</v>
          </cell>
          <cell r="G1275" t="str">
            <v>Toán</v>
          </cell>
          <cell r="J1275" t="str">
            <v>Số 100.000 - Luyện tập</v>
          </cell>
          <cell r="K1275" t="str">
            <v>Phấn màu, Máy chiếu</v>
          </cell>
        </row>
        <row r="1276">
          <cell r="E1276" t="e">
            <v>#N/A</v>
          </cell>
          <cell r="F1276">
            <v>136</v>
          </cell>
          <cell r="G1276" t="str">
            <v>Toán</v>
          </cell>
          <cell r="J1276" t="str">
            <v>So sánh các số…100000</v>
          </cell>
        </row>
        <row r="1277">
          <cell r="E1277" t="e">
            <v>#N/A</v>
          </cell>
          <cell r="F1277">
            <v>137</v>
          </cell>
          <cell r="G1277" t="str">
            <v>Toán</v>
          </cell>
          <cell r="J1277" t="str">
            <v>Luyện tập</v>
          </cell>
          <cell r="K1277" t="str">
            <v>Phấn màu, Máy chiếu</v>
          </cell>
        </row>
        <row r="1278">
          <cell r="E1278" t="e">
            <v>#N/A</v>
          </cell>
          <cell r="F1278">
            <v>138</v>
          </cell>
          <cell r="G1278" t="str">
            <v>Toán</v>
          </cell>
          <cell r="J1278" t="str">
            <v>Luyện tập</v>
          </cell>
          <cell r="K1278" t="str">
            <v>Máy chiếu</v>
          </cell>
        </row>
        <row r="1279">
          <cell r="E1279" t="e">
            <v>#N/A</v>
          </cell>
          <cell r="F1279">
            <v>139</v>
          </cell>
          <cell r="G1279" t="str">
            <v>Toán</v>
          </cell>
          <cell r="J1279" t="str">
            <v>Diện tích của một hình</v>
          </cell>
          <cell r="K1279" t="str">
            <v>Máy chiếu</v>
          </cell>
        </row>
        <row r="1280">
          <cell r="E1280" t="e">
            <v>#N/A</v>
          </cell>
          <cell r="F1280">
            <v>140</v>
          </cell>
          <cell r="G1280" t="str">
            <v>Toán</v>
          </cell>
          <cell r="J1280" t="str">
            <v>Đơn vị đo diện tích. Cm2</v>
          </cell>
          <cell r="K1280" t="str">
            <v>Máy chiếu</v>
          </cell>
        </row>
        <row r="1281">
          <cell r="E1281" t="e">
            <v>#N/A</v>
          </cell>
          <cell r="F1281">
            <v>141</v>
          </cell>
          <cell r="G1281" t="str">
            <v>Toán</v>
          </cell>
          <cell r="J1281" t="str">
            <v>Diện tích hình chữ nhật</v>
          </cell>
        </row>
        <row r="1282">
          <cell r="E1282" t="e">
            <v>#N/A</v>
          </cell>
          <cell r="F1282">
            <v>142</v>
          </cell>
          <cell r="G1282" t="str">
            <v>Toán</v>
          </cell>
          <cell r="J1282" t="str">
            <v>Luyện tập</v>
          </cell>
          <cell r="K1282" t="str">
            <v>MC, phấn màu</v>
          </cell>
        </row>
        <row r="1283">
          <cell r="E1283" t="e">
            <v>#N/A</v>
          </cell>
          <cell r="F1283">
            <v>143</v>
          </cell>
          <cell r="G1283" t="str">
            <v>Toán</v>
          </cell>
          <cell r="J1283" t="str">
            <v>Diện tích hình vuông</v>
          </cell>
          <cell r="K1283" t="str">
            <v>Bộ Đ D Toán</v>
          </cell>
        </row>
        <row r="1284">
          <cell r="E1284" t="e">
            <v>#N/A</v>
          </cell>
          <cell r="F1284">
            <v>144</v>
          </cell>
          <cell r="G1284" t="str">
            <v>Toán</v>
          </cell>
          <cell r="J1284" t="str">
            <v>Luyện tập</v>
          </cell>
          <cell r="K1284" t="str">
            <v>MC, phấn màu</v>
          </cell>
        </row>
        <row r="1285">
          <cell r="E1285" t="e">
            <v>#N/A</v>
          </cell>
          <cell r="F1285">
            <v>145</v>
          </cell>
          <cell r="G1285" t="str">
            <v>Toán</v>
          </cell>
          <cell r="J1285" t="str">
            <v>Phép cộng ….100000</v>
          </cell>
          <cell r="K1285" t="str">
            <v>MC, phấn màu</v>
          </cell>
        </row>
        <row r="1286">
          <cell r="E1286" t="e">
            <v>#N/A</v>
          </cell>
          <cell r="F1286">
            <v>146</v>
          </cell>
          <cell r="G1286" t="str">
            <v>Toán</v>
          </cell>
          <cell r="J1286" t="str">
            <v>Luyện tập</v>
          </cell>
        </row>
        <row r="1287">
          <cell r="E1287" t="e">
            <v>#N/A</v>
          </cell>
          <cell r="F1287">
            <v>147</v>
          </cell>
          <cell r="G1287" t="str">
            <v>Toán</v>
          </cell>
          <cell r="J1287" t="str">
            <v>Phép trừ các số…100000</v>
          </cell>
          <cell r="K1287" t="str">
            <v>MC, phấn màu</v>
          </cell>
        </row>
        <row r="1288">
          <cell r="E1288" t="e">
            <v>#N/A</v>
          </cell>
          <cell r="F1288">
            <v>148</v>
          </cell>
          <cell r="G1288" t="str">
            <v>Toán</v>
          </cell>
          <cell r="J1288" t="str">
            <v>Tiền Việt Nam</v>
          </cell>
          <cell r="K1288" t="str">
            <v xml:space="preserve">Tiền </v>
          </cell>
        </row>
        <row r="1289">
          <cell r="E1289" t="e">
            <v>#N/A</v>
          </cell>
          <cell r="F1289">
            <v>149</v>
          </cell>
          <cell r="G1289" t="str">
            <v>Toán</v>
          </cell>
          <cell r="J1289" t="str">
            <v>Luyện tập</v>
          </cell>
          <cell r="K1289" t="str">
            <v>Máy chiếu</v>
          </cell>
        </row>
        <row r="1290">
          <cell r="E1290" t="e">
            <v>#N/A</v>
          </cell>
          <cell r="F1290">
            <v>150</v>
          </cell>
          <cell r="G1290" t="str">
            <v>Toán</v>
          </cell>
          <cell r="J1290" t="str">
            <v>Luyện tập chung</v>
          </cell>
          <cell r="K1290" t="str">
            <v>MC, phấn màu</v>
          </cell>
        </row>
        <row r="1291">
          <cell r="E1291" t="e">
            <v>#N/A</v>
          </cell>
          <cell r="F1291">
            <v>151</v>
          </cell>
          <cell r="G1291" t="str">
            <v>Toán</v>
          </cell>
          <cell r="J1291" t="str">
            <v>Nhân số có 5CS với SC 1CS</v>
          </cell>
          <cell r="K1291" t="str">
            <v>Máy chiếu, phấn màu</v>
          </cell>
        </row>
        <row r="1292">
          <cell r="E1292" t="e">
            <v>#N/A</v>
          </cell>
          <cell r="F1292">
            <v>152</v>
          </cell>
          <cell r="G1292" t="str">
            <v>Toán</v>
          </cell>
          <cell r="J1292" t="str">
            <v>Luyện tập</v>
          </cell>
          <cell r="K1292" t="str">
            <v>Máy chiếu, phấn màu</v>
          </cell>
        </row>
        <row r="1293">
          <cell r="E1293" t="e">
            <v>#N/A</v>
          </cell>
          <cell r="F1293">
            <v>153</v>
          </cell>
          <cell r="G1293" t="str">
            <v>Toán</v>
          </cell>
          <cell r="J1293" t="str">
            <v>Chia số có 5CS cho SC 1CS</v>
          </cell>
          <cell r="K1293" t="str">
            <v>Máy chiếu, phấn màu</v>
          </cell>
        </row>
        <row r="1294">
          <cell r="E1294" t="e">
            <v>#N/A</v>
          </cell>
          <cell r="F1294">
            <v>154</v>
          </cell>
          <cell r="G1294" t="str">
            <v>Toán</v>
          </cell>
          <cell r="J1294" t="str">
            <v>Chia số có 5CS cho SC 1CS</v>
          </cell>
          <cell r="K1294" t="str">
            <v>SGK, phấn màu</v>
          </cell>
        </row>
        <row r="1295">
          <cell r="E1295" t="e">
            <v>#N/A</v>
          </cell>
          <cell r="F1295">
            <v>155</v>
          </cell>
          <cell r="G1295" t="str">
            <v>Toán</v>
          </cell>
          <cell r="J1295" t="str">
            <v>Luyện tập</v>
          </cell>
          <cell r="K1295" t="str">
            <v>Máy chiếu, phấn màu</v>
          </cell>
        </row>
        <row r="1296">
          <cell r="E1296" t="e">
            <v>#N/A</v>
          </cell>
          <cell r="F1296">
            <v>156</v>
          </cell>
          <cell r="G1296" t="str">
            <v>Toán</v>
          </cell>
          <cell r="J1296" t="str">
            <v>Luyện tập chung</v>
          </cell>
          <cell r="K1296" t="str">
            <v>Máy chiếu, phấn màu</v>
          </cell>
        </row>
        <row r="1297">
          <cell r="E1297" t="e">
            <v>#N/A</v>
          </cell>
          <cell r="F1297">
            <v>157</v>
          </cell>
          <cell r="G1297" t="str">
            <v>Toán</v>
          </cell>
          <cell r="J1297" t="str">
            <v>Bài toán liên quan…đơn vị</v>
          </cell>
          <cell r="K1297" t="str">
            <v>Máy chiếu, phấn màu</v>
          </cell>
        </row>
        <row r="1298">
          <cell r="E1298" t="e">
            <v>#N/A</v>
          </cell>
          <cell r="F1298">
            <v>158</v>
          </cell>
          <cell r="G1298" t="str">
            <v>Toán</v>
          </cell>
          <cell r="J1298" t="str">
            <v>Luyện tập</v>
          </cell>
          <cell r="K1298" t="str">
            <v>Máy chiếu, phấn màu</v>
          </cell>
        </row>
        <row r="1299">
          <cell r="E1299" t="e">
            <v>#N/A</v>
          </cell>
          <cell r="F1299">
            <v>159</v>
          </cell>
          <cell r="G1299" t="str">
            <v>Toán</v>
          </cell>
          <cell r="J1299" t="str">
            <v>Luyện tập</v>
          </cell>
          <cell r="K1299" t="str">
            <v>SGK, phấn màu</v>
          </cell>
        </row>
        <row r="1300">
          <cell r="E1300" t="e">
            <v>#N/A</v>
          </cell>
          <cell r="F1300">
            <v>160</v>
          </cell>
          <cell r="G1300" t="str">
            <v>Toán</v>
          </cell>
          <cell r="J1300" t="str">
            <v>Luyện tập chung</v>
          </cell>
          <cell r="K1300" t="str">
            <v>Máy chiếu, phấn màu</v>
          </cell>
        </row>
        <row r="1301">
          <cell r="E1301" t="e">
            <v>#N/A</v>
          </cell>
          <cell r="F1301">
            <v>161</v>
          </cell>
          <cell r="G1301" t="str">
            <v>Toán</v>
          </cell>
          <cell r="J1301" t="str">
            <v>Kiểm tra</v>
          </cell>
          <cell r="K1301" t="str">
            <v>Phiếu KT</v>
          </cell>
        </row>
        <row r="1302">
          <cell r="E1302" t="e">
            <v>#N/A</v>
          </cell>
          <cell r="F1302">
            <v>162</v>
          </cell>
          <cell r="G1302" t="str">
            <v>Toán</v>
          </cell>
          <cell r="J1302" t="str">
            <v>Ôn tập các số đến 100000</v>
          </cell>
          <cell r="K1302" t="str">
            <v>Máy chiếu, phấn màu</v>
          </cell>
        </row>
        <row r="1303">
          <cell r="E1303" t="e">
            <v>#N/A</v>
          </cell>
          <cell r="F1303">
            <v>163</v>
          </cell>
          <cell r="G1303" t="str">
            <v>Toán</v>
          </cell>
          <cell r="J1303" t="str">
            <v>Ôn tập các số đến 100000</v>
          </cell>
          <cell r="K1303" t="str">
            <v>Máy chiếu, phấn màu</v>
          </cell>
        </row>
        <row r="1304">
          <cell r="E1304" t="e">
            <v>#N/A</v>
          </cell>
          <cell r="F1304">
            <v>164</v>
          </cell>
          <cell r="G1304" t="str">
            <v>Toán</v>
          </cell>
          <cell r="J1304" t="str">
            <v>Ôn tập 4pt trong pv 100000</v>
          </cell>
          <cell r="K1304" t="str">
            <v>Máy chiếu, phấn màu</v>
          </cell>
        </row>
        <row r="1305">
          <cell r="E1305" t="e">
            <v>#N/A</v>
          </cell>
          <cell r="F1305">
            <v>165</v>
          </cell>
          <cell r="G1305" t="str">
            <v>Toán</v>
          </cell>
          <cell r="J1305" t="str">
            <v>Ôn tập 4pt trong pv 100000</v>
          </cell>
          <cell r="K1305" t="str">
            <v>Máy chiếu</v>
          </cell>
        </row>
        <row r="1306">
          <cell r="E1306" t="e">
            <v>#N/A</v>
          </cell>
          <cell r="F1306">
            <v>166</v>
          </cell>
          <cell r="G1306" t="str">
            <v>Toán</v>
          </cell>
          <cell r="J1306" t="str">
            <v>Ôn tập 4pt trong pv 100000</v>
          </cell>
        </row>
        <row r="1307">
          <cell r="E1307" t="e">
            <v>#N/A</v>
          </cell>
          <cell r="F1307">
            <v>167</v>
          </cell>
          <cell r="G1307" t="str">
            <v>Toán</v>
          </cell>
          <cell r="J1307" t="str">
            <v>Ôn tập về đại lượng</v>
          </cell>
          <cell r="K1307" t="str">
            <v>SGK, phấn màu</v>
          </cell>
        </row>
        <row r="1308">
          <cell r="E1308" t="e">
            <v>#N/A</v>
          </cell>
          <cell r="F1308">
            <v>168</v>
          </cell>
          <cell r="G1308" t="str">
            <v>Toán</v>
          </cell>
          <cell r="J1308" t="str">
            <v>Ôn tập về hình học</v>
          </cell>
          <cell r="K1308" t="str">
            <v>Máy chiếu, phấn màu</v>
          </cell>
        </row>
        <row r="1309">
          <cell r="E1309" t="e">
            <v>#N/A</v>
          </cell>
          <cell r="F1309">
            <v>169</v>
          </cell>
          <cell r="G1309" t="str">
            <v>Toán</v>
          </cell>
          <cell r="J1309" t="str">
            <v>Ôn tập về hình học</v>
          </cell>
          <cell r="K1309" t="str">
            <v>Máy chiếu, phấn màu</v>
          </cell>
        </row>
        <row r="1310">
          <cell r="E1310" t="e">
            <v>#N/A</v>
          </cell>
          <cell r="F1310">
            <v>170</v>
          </cell>
          <cell r="G1310" t="str">
            <v>Toán</v>
          </cell>
          <cell r="J1310" t="str">
            <v>Ôn tập về giải toán</v>
          </cell>
          <cell r="K1310" t="str">
            <v>Máy chiếu, phấn màu</v>
          </cell>
        </row>
        <row r="1311">
          <cell r="E1311" t="e">
            <v>#N/A</v>
          </cell>
          <cell r="F1311">
            <v>171</v>
          </cell>
          <cell r="G1311" t="str">
            <v>Toán</v>
          </cell>
          <cell r="J1311" t="str">
            <v>Ôn tập về giải toán</v>
          </cell>
        </row>
        <row r="1312">
          <cell r="E1312" t="e">
            <v>#N/A</v>
          </cell>
          <cell r="F1312">
            <v>172</v>
          </cell>
          <cell r="G1312" t="str">
            <v>Toán</v>
          </cell>
          <cell r="J1312" t="str">
            <v>Ôn tập về giải toán</v>
          </cell>
          <cell r="K1312" t="str">
            <v>Máy chiếu, phấn màu</v>
          </cell>
        </row>
        <row r="1313">
          <cell r="E1313" t="e">
            <v>#N/A</v>
          </cell>
          <cell r="F1313">
            <v>173</v>
          </cell>
          <cell r="G1313" t="str">
            <v>Toán</v>
          </cell>
          <cell r="J1313" t="str">
            <v>Luyện tập chung</v>
          </cell>
          <cell r="K1313" t="str">
            <v>Máy chiếu, phấn màu</v>
          </cell>
        </row>
        <row r="1314">
          <cell r="E1314" t="e">
            <v>#N/A</v>
          </cell>
          <cell r="F1314">
            <v>174</v>
          </cell>
          <cell r="G1314" t="str">
            <v>Toán</v>
          </cell>
          <cell r="J1314" t="str">
            <v>Luyện tập chung</v>
          </cell>
          <cell r="K1314" t="str">
            <v>Máy chiếu, phấn màu</v>
          </cell>
        </row>
        <row r="1315">
          <cell r="E1315" t="e">
            <v>#N/A</v>
          </cell>
          <cell r="F1315">
            <v>175</v>
          </cell>
          <cell r="G1315" t="str">
            <v>Toán</v>
          </cell>
          <cell r="J1315" t="str">
            <v>Kiểm tra cuối học kì 2</v>
          </cell>
          <cell r="K1315" t="str">
            <v>Phiếu KT</v>
          </cell>
        </row>
        <row r="1316">
          <cell r="E1316" t="e">
            <v>#N/A</v>
          </cell>
          <cell r="F1316">
            <v>1</v>
          </cell>
          <cell r="G1316" t="str">
            <v>Tiếng anh BM</v>
          </cell>
          <cell r="J1316" t="str">
            <v>Trương trình riêng</v>
          </cell>
        </row>
        <row r="1317">
          <cell r="E1317" t="e">
            <v>#N/A</v>
          </cell>
          <cell r="F1317">
            <v>2</v>
          </cell>
          <cell r="G1317" t="str">
            <v>Tiếng anh BM</v>
          </cell>
          <cell r="J1317" t="str">
            <v>Trương trình riêng</v>
          </cell>
        </row>
        <row r="1318">
          <cell r="E1318" t="e">
            <v>#N/A</v>
          </cell>
          <cell r="F1318">
            <v>3</v>
          </cell>
          <cell r="G1318" t="str">
            <v>Tiếng anh BM</v>
          </cell>
          <cell r="J1318" t="str">
            <v>Trương trình riêng</v>
          </cell>
        </row>
        <row r="1319">
          <cell r="E1319" t="e">
            <v>#N/A</v>
          </cell>
          <cell r="F1319">
            <v>4</v>
          </cell>
          <cell r="G1319" t="str">
            <v>Tiếng anh BM</v>
          </cell>
          <cell r="J1319" t="str">
            <v>Trương trình riêng</v>
          </cell>
        </row>
        <row r="1320">
          <cell r="E1320" t="e">
            <v>#N/A</v>
          </cell>
          <cell r="F1320">
            <v>5</v>
          </cell>
          <cell r="G1320" t="str">
            <v>Tiếng anh BM</v>
          </cell>
          <cell r="J1320" t="str">
            <v>Trương trình riêng</v>
          </cell>
        </row>
        <row r="1321">
          <cell r="E1321" t="e">
            <v>#N/A</v>
          </cell>
          <cell r="F1321">
            <v>6</v>
          </cell>
          <cell r="G1321" t="str">
            <v>Tiếng anh BM</v>
          </cell>
          <cell r="J1321" t="str">
            <v>Trương trình riêng</v>
          </cell>
        </row>
        <row r="1322">
          <cell r="E1322" t="e">
            <v>#N/A</v>
          </cell>
          <cell r="F1322">
            <v>7</v>
          </cell>
          <cell r="G1322" t="str">
            <v>Tiếng anh BM</v>
          </cell>
          <cell r="J1322" t="str">
            <v>Trương trình riêng</v>
          </cell>
        </row>
        <row r="1323">
          <cell r="E1323" t="e">
            <v>#N/A</v>
          </cell>
          <cell r="F1323">
            <v>8</v>
          </cell>
          <cell r="G1323" t="str">
            <v>Tiếng anh BM</v>
          </cell>
          <cell r="J1323" t="str">
            <v>Trương trình riêng</v>
          </cell>
        </row>
        <row r="1324">
          <cell r="E1324" t="e">
            <v>#N/A</v>
          </cell>
          <cell r="F1324">
            <v>9</v>
          </cell>
          <cell r="G1324" t="str">
            <v>Tiếng anh BM</v>
          </cell>
          <cell r="J1324" t="str">
            <v>Trương trình riêng</v>
          </cell>
        </row>
        <row r="1325">
          <cell r="E1325" t="e">
            <v>#N/A</v>
          </cell>
          <cell r="F1325">
            <v>10</v>
          </cell>
          <cell r="G1325" t="str">
            <v>Tiếng anh BM</v>
          </cell>
          <cell r="J1325" t="str">
            <v>Trương trình riêng</v>
          </cell>
        </row>
        <row r="1326">
          <cell r="E1326" t="e">
            <v>#N/A</v>
          </cell>
          <cell r="F1326">
            <v>11</v>
          </cell>
          <cell r="G1326" t="str">
            <v>Tiếng anh BM</v>
          </cell>
          <cell r="J1326" t="str">
            <v>Trương trình riêng</v>
          </cell>
        </row>
        <row r="1327">
          <cell r="E1327" t="e">
            <v>#N/A</v>
          </cell>
          <cell r="F1327">
            <v>12</v>
          </cell>
          <cell r="G1327" t="str">
            <v>Tiếng anh BM</v>
          </cell>
          <cell r="J1327" t="str">
            <v>Trương trình riêng</v>
          </cell>
        </row>
        <row r="1328">
          <cell r="E1328" t="e">
            <v>#N/A</v>
          </cell>
          <cell r="F1328">
            <v>13</v>
          </cell>
          <cell r="G1328" t="str">
            <v>Tiếng anh BM</v>
          </cell>
          <cell r="J1328" t="str">
            <v>Trương trình riêng</v>
          </cell>
        </row>
        <row r="1329">
          <cell r="E1329" t="e">
            <v>#N/A</v>
          </cell>
          <cell r="F1329">
            <v>14</v>
          </cell>
          <cell r="G1329" t="str">
            <v>Tiếng anh BM</v>
          </cell>
          <cell r="J1329" t="str">
            <v>Trương trình riêng</v>
          </cell>
        </row>
        <row r="1330">
          <cell r="E1330" t="e">
            <v>#N/A</v>
          </cell>
          <cell r="F1330">
            <v>15</v>
          </cell>
          <cell r="G1330" t="str">
            <v>Tiếng anh BM</v>
          </cell>
          <cell r="J1330" t="str">
            <v>Trương trình riêng</v>
          </cell>
        </row>
        <row r="1331">
          <cell r="E1331" t="e">
            <v>#N/A</v>
          </cell>
          <cell r="F1331">
            <v>16</v>
          </cell>
          <cell r="G1331" t="str">
            <v>Tiếng anh BM</v>
          </cell>
          <cell r="J1331" t="str">
            <v>Trương trình riêng</v>
          </cell>
        </row>
        <row r="1332">
          <cell r="E1332" t="e">
            <v>#N/A</v>
          </cell>
          <cell r="F1332">
            <v>17</v>
          </cell>
          <cell r="G1332" t="str">
            <v>Tiếng anh BM</v>
          </cell>
          <cell r="J1332" t="str">
            <v>Trương trình riêng</v>
          </cell>
        </row>
        <row r="1333">
          <cell r="E1333" t="e">
            <v>#N/A</v>
          </cell>
          <cell r="F1333">
            <v>18</v>
          </cell>
          <cell r="G1333" t="str">
            <v>Tiếng anh BM</v>
          </cell>
          <cell r="J1333" t="str">
            <v>Trương trình riêng</v>
          </cell>
        </row>
        <row r="1334">
          <cell r="E1334" t="e">
            <v>#N/A</v>
          </cell>
          <cell r="F1334">
            <v>19</v>
          </cell>
          <cell r="G1334" t="str">
            <v>Tiếng anh BM</v>
          </cell>
          <cell r="J1334" t="str">
            <v>Trương trình riêng</v>
          </cell>
        </row>
        <row r="1335">
          <cell r="E1335" t="e">
            <v>#N/A</v>
          </cell>
          <cell r="F1335">
            <v>20</v>
          </cell>
          <cell r="G1335" t="str">
            <v>Tiếng anh BM</v>
          </cell>
          <cell r="J1335" t="str">
            <v>Trương trình riêng</v>
          </cell>
        </row>
        <row r="1336">
          <cell r="E1336" t="e">
            <v>#N/A</v>
          </cell>
          <cell r="F1336">
            <v>21</v>
          </cell>
          <cell r="G1336" t="str">
            <v>Tiếng anh BM</v>
          </cell>
          <cell r="J1336" t="str">
            <v>Trương trình riêng</v>
          </cell>
        </row>
        <row r="1337">
          <cell r="E1337" t="e">
            <v>#N/A</v>
          </cell>
          <cell r="F1337">
            <v>22</v>
          </cell>
          <cell r="G1337" t="str">
            <v>Tiếng anh BM</v>
          </cell>
          <cell r="J1337" t="str">
            <v>Trương trình riêng</v>
          </cell>
        </row>
        <row r="1338">
          <cell r="E1338" t="e">
            <v>#N/A</v>
          </cell>
          <cell r="F1338">
            <v>23</v>
          </cell>
          <cell r="G1338" t="str">
            <v>Tiếng anh BM</v>
          </cell>
          <cell r="J1338" t="str">
            <v>Trương trình riêng</v>
          </cell>
        </row>
        <row r="1339">
          <cell r="E1339" t="e">
            <v>#N/A</v>
          </cell>
          <cell r="F1339">
            <v>24</v>
          </cell>
          <cell r="G1339" t="str">
            <v>Tiếng anh BM</v>
          </cell>
          <cell r="J1339" t="str">
            <v>Trương trình riêng</v>
          </cell>
        </row>
        <row r="1340">
          <cell r="E1340" t="e">
            <v>#N/A</v>
          </cell>
          <cell r="F1340">
            <v>25</v>
          </cell>
          <cell r="G1340" t="str">
            <v>Tiếng anh BM</v>
          </cell>
          <cell r="J1340" t="str">
            <v>Trương trình riêng</v>
          </cell>
        </row>
        <row r="1341">
          <cell r="E1341" t="e">
            <v>#N/A</v>
          </cell>
          <cell r="F1341">
            <v>26</v>
          </cell>
          <cell r="G1341" t="str">
            <v>Tiếng anh BM</v>
          </cell>
          <cell r="J1341" t="str">
            <v>Trương trình riêng</v>
          </cell>
        </row>
        <row r="1342">
          <cell r="E1342" t="e">
            <v>#N/A</v>
          </cell>
          <cell r="F1342">
            <v>27</v>
          </cell>
          <cell r="G1342" t="str">
            <v>Tiếng anh BM</v>
          </cell>
          <cell r="J1342" t="str">
            <v>Trương trình riêng</v>
          </cell>
        </row>
        <row r="1343">
          <cell r="E1343" t="e">
            <v>#N/A</v>
          </cell>
          <cell r="F1343">
            <v>28</v>
          </cell>
          <cell r="G1343" t="str">
            <v>Tiếng anh BM</v>
          </cell>
          <cell r="J1343" t="str">
            <v>Trương trình riêng</v>
          </cell>
        </row>
        <row r="1344">
          <cell r="E1344" t="e">
            <v>#N/A</v>
          </cell>
          <cell r="F1344">
            <v>29</v>
          </cell>
          <cell r="G1344" t="str">
            <v>Tiếng anh BM</v>
          </cell>
          <cell r="J1344" t="str">
            <v>Trương trình riêng</v>
          </cell>
        </row>
        <row r="1345">
          <cell r="E1345" t="e">
            <v>#N/A</v>
          </cell>
          <cell r="F1345">
            <v>30</v>
          </cell>
          <cell r="G1345" t="str">
            <v>Tiếng anh BM</v>
          </cell>
          <cell r="J1345" t="str">
            <v>Trương trình riêng</v>
          </cell>
        </row>
        <row r="1346">
          <cell r="E1346" t="e">
            <v>#N/A</v>
          </cell>
          <cell r="F1346">
            <v>31</v>
          </cell>
          <cell r="G1346" t="str">
            <v>Tiếng anh BM</v>
          </cell>
          <cell r="J1346" t="str">
            <v>Trương trình riêng</v>
          </cell>
        </row>
        <row r="1347">
          <cell r="E1347" t="e">
            <v>#N/A</v>
          </cell>
          <cell r="F1347">
            <v>32</v>
          </cell>
          <cell r="G1347" t="str">
            <v>Tiếng anh BM</v>
          </cell>
          <cell r="J1347" t="str">
            <v>Trương trình riêng</v>
          </cell>
        </row>
        <row r="1348">
          <cell r="E1348" t="e">
            <v>#N/A</v>
          </cell>
          <cell r="F1348">
            <v>33</v>
          </cell>
          <cell r="G1348" t="str">
            <v>Tiếng anh BM</v>
          </cell>
          <cell r="J1348" t="str">
            <v>Trương trình riêng</v>
          </cell>
        </row>
        <row r="1349">
          <cell r="E1349" t="e">
            <v>#N/A</v>
          </cell>
          <cell r="F1349">
            <v>34</v>
          </cell>
          <cell r="G1349" t="str">
            <v>Tiếng anh BM</v>
          </cell>
          <cell r="J1349" t="str">
            <v>Trương trình riêng</v>
          </cell>
        </row>
        <row r="1350">
          <cell r="E1350" t="e">
            <v>#N/A</v>
          </cell>
          <cell r="F1350">
            <v>35</v>
          </cell>
          <cell r="G1350" t="str">
            <v>Tiếng anh BM</v>
          </cell>
          <cell r="J1350" t="str">
            <v>Trương trình riêng</v>
          </cell>
        </row>
        <row r="1351">
          <cell r="E1351" t="e">
            <v>#N/A</v>
          </cell>
          <cell r="F1351">
            <v>36</v>
          </cell>
          <cell r="G1351" t="str">
            <v>Tiếng anh BM</v>
          </cell>
          <cell r="J1351" t="str">
            <v>Trương trình riêng</v>
          </cell>
        </row>
        <row r="1352">
          <cell r="E1352" t="e">
            <v>#N/A</v>
          </cell>
          <cell r="F1352">
            <v>37</v>
          </cell>
          <cell r="G1352" t="str">
            <v>Tiếng anh BM</v>
          </cell>
          <cell r="J1352" t="str">
            <v>Trương trình riêng</v>
          </cell>
        </row>
        <row r="1353">
          <cell r="E1353" t="e">
            <v>#N/A</v>
          </cell>
          <cell r="F1353">
            <v>38</v>
          </cell>
          <cell r="G1353" t="str">
            <v>Tiếng anh BM</v>
          </cell>
          <cell r="J1353" t="str">
            <v>Trương trình riêng</v>
          </cell>
        </row>
        <row r="1354">
          <cell r="E1354" t="e">
            <v>#N/A</v>
          </cell>
          <cell r="F1354">
            <v>39</v>
          </cell>
          <cell r="G1354" t="str">
            <v>Tiếng anh BM</v>
          </cell>
          <cell r="J1354" t="str">
            <v>Trương trình riêng</v>
          </cell>
        </row>
        <row r="1355">
          <cell r="E1355" t="e">
            <v>#N/A</v>
          </cell>
          <cell r="F1355">
            <v>40</v>
          </cell>
          <cell r="G1355" t="str">
            <v>Tiếng anh BM</v>
          </cell>
          <cell r="J1355" t="str">
            <v>Trương trình riêng</v>
          </cell>
        </row>
        <row r="1356">
          <cell r="E1356" t="e">
            <v>#N/A</v>
          </cell>
          <cell r="F1356">
            <v>41</v>
          </cell>
          <cell r="G1356" t="str">
            <v>Tiếng anh BM</v>
          </cell>
          <cell r="J1356" t="str">
            <v>Trương trình riêng</v>
          </cell>
        </row>
        <row r="1357">
          <cell r="E1357" t="e">
            <v>#N/A</v>
          </cell>
          <cell r="F1357">
            <v>42</v>
          </cell>
          <cell r="G1357" t="str">
            <v>Tiếng anh BM</v>
          </cell>
          <cell r="J1357" t="str">
            <v>Trương trình riêng</v>
          </cell>
        </row>
        <row r="1358">
          <cell r="E1358" t="e">
            <v>#N/A</v>
          </cell>
          <cell r="F1358">
            <v>43</v>
          </cell>
          <cell r="G1358" t="str">
            <v>Tiếng anh BM</v>
          </cell>
          <cell r="J1358" t="str">
            <v>Trương trình riêng</v>
          </cell>
        </row>
        <row r="1359">
          <cell r="E1359" t="e">
            <v>#N/A</v>
          </cell>
          <cell r="F1359">
            <v>44</v>
          </cell>
          <cell r="G1359" t="str">
            <v>Tiếng anh BM</v>
          </cell>
          <cell r="J1359" t="str">
            <v>Trương trình riêng</v>
          </cell>
        </row>
        <row r="1360">
          <cell r="E1360" t="e">
            <v>#N/A</v>
          </cell>
          <cell r="F1360">
            <v>45</v>
          </cell>
          <cell r="G1360" t="str">
            <v>Tiếng anh BM</v>
          </cell>
          <cell r="J1360" t="str">
            <v>Trương trình riêng</v>
          </cell>
        </row>
        <row r="1361">
          <cell r="E1361" t="e">
            <v>#N/A</v>
          </cell>
          <cell r="F1361">
            <v>46</v>
          </cell>
          <cell r="G1361" t="str">
            <v>Tiếng anh BM</v>
          </cell>
          <cell r="J1361" t="str">
            <v>Trương trình riêng</v>
          </cell>
        </row>
        <row r="1362">
          <cell r="E1362" t="e">
            <v>#N/A</v>
          </cell>
          <cell r="F1362">
            <v>47</v>
          </cell>
          <cell r="G1362" t="str">
            <v>Tiếng anh BM</v>
          </cell>
          <cell r="J1362" t="str">
            <v>Trương trình riêng</v>
          </cell>
        </row>
        <row r="1363">
          <cell r="E1363" t="e">
            <v>#N/A</v>
          </cell>
          <cell r="F1363">
            <v>48</v>
          </cell>
          <cell r="G1363" t="str">
            <v>Tiếng anh BM</v>
          </cell>
          <cell r="J1363" t="str">
            <v>Trương trình riêng</v>
          </cell>
        </row>
        <row r="1364">
          <cell r="E1364" t="e">
            <v>#N/A</v>
          </cell>
          <cell r="F1364">
            <v>49</v>
          </cell>
          <cell r="G1364" t="str">
            <v>Tiếng anh BM</v>
          </cell>
          <cell r="J1364" t="str">
            <v>Trương trình riêng</v>
          </cell>
        </row>
        <row r="1365">
          <cell r="E1365" t="e">
            <v>#N/A</v>
          </cell>
          <cell r="F1365">
            <v>50</v>
          </cell>
          <cell r="G1365" t="str">
            <v>Tiếng anh BM</v>
          </cell>
          <cell r="J1365" t="str">
            <v>Trương trình riêng</v>
          </cell>
        </row>
        <row r="1366">
          <cell r="E1366" t="e">
            <v>#N/A</v>
          </cell>
          <cell r="F1366">
            <v>51</v>
          </cell>
          <cell r="G1366" t="str">
            <v>Tiếng anh BM</v>
          </cell>
          <cell r="J1366" t="str">
            <v>Trương trình riêng</v>
          </cell>
        </row>
        <row r="1367">
          <cell r="E1367" t="e">
            <v>#N/A</v>
          </cell>
          <cell r="F1367">
            <v>52</v>
          </cell>
          <cell r="G1367" t="str">
            <v>Tiếng anh BM</v>
          </cell>
          <cell r="J1367" t="str">
            <v>Trương trình riêng</v>
          </cell>
        </row>
        <row r="1368">
          <cell r="E1368" t="e">
            <v>#N/A</v>
          </cell>
          <cell r="F1368">
            <v>53</v>
          </cell>
          <cell r="G1368" t="str">
            <v>Tiếng anh BM</v>
          </cell>
          <cell r="J1368" t="str">
            <v>Trương trình riêng</v>
          </cell>
        </row>
        <row r="1369">
          <cell r="E1369" t="e">
            <v>#N/A</v>
          </cell>
          <cell r="F1369">
            <v>54</v>
          </cell>
          <cell r="G1369" t="str">
            <v>Tiếng anh BM</v>
          </cell>
          <cell r="J1369" t="str">
            <v>Trương trình riêng</v>
          </cell>
        </row>
        <row r="1370">
          <cell r="E1370" t="e">
            <v>#N/A</v>
          </cell>
          <cell r="F1370">
            <v>55</v>
          </cell>
          <cell r="G1370" t="str">
            <v>Tiếng anh BM</v>
          </cell>
          <cell r="J1370" t="str">
            <v>Trương trình riêng</v>
          </cell>
        </row>
        <row r="1371">
          <cell r="E1371" t="e">
            <v>#N/A</v>
          </cell>
          <cell r="F1371">
            <v>56</v>
          </cell>
          <cell r="G1371" t="str">
            <v>Tiếng anh BM</v>
          </cell>
          <cell r="J1371" t="str">
            <v>Trương trình riêng</v>
          </cell>
        </row>
        <row r="1372">
          <cell r="E1372" t="e">
            <v>#N/A</v>
          </cell>
          <cell r="F1372">
            <v>57</v>
          </cell>
          <cell r="G1372" t="str">
            <v>Tiếng anh BM</v>
          </cell>
          <cell r="J1372" t="str">
            <v>Trương trình riêng</v>
          </cell>
        </row>
        <row r="1373">
          <cell r="E1373" t="e">
            <v>#N/A</v>
          </cell>
          <cell r="F1373">
            <v>58</v>
          </cell>
          <cell r="G1373" t="str">
            <v>Tiếng anh BM</v>
          </cell>
          <cell r="J1373" t="str">
            <v>Trương trình riêng</v>
          </cell>
        </row>
        <row r="1374">
          <cell r="E1374" t="e">
            <v>#N/A</v>
          </cell>
          <cell r="F1374">
            <v>59</v>
          </cell>
          <cell r="G1374" t="str">
            <v>Tiếng anh BM</v>
          </cell>
          <cell r="J1374" t="str">
            <v>Trương trình riêng</v>
          </cell>
        </row>
        <row r="1375">
          <cell r="E1375" t="e">
            <v>#N/A</v>
          </cell>
          <cell r="F1375">
            <v>60</v>
          </cell>
          <cell r="G1375" t="str">
            <v>Tiếng anh BM</v>
          </cell>
          <cell r="J1375" t="str">
            <v>Trương trình riêng</v>
          </cell>
        </row>
        <row r="1376">
          <cell r="E1376" t="e">
            <v>#N/A</v>
          </cell>
          <cell r="F1376">
            <v>61</v>
          </cell>
          <cell r="G1376" t="str">
            <v>Tiếng anh BM</v>
          </cell>
          <cell r="J1376" t="str">
            <v>Trương trình riêng</v>
          </cell>
        </row>
        <row r="1377">
          <cell r="E1377" t="e">
            <v>#N/A</v>
          </cell>
          <cell r="F1377">
            <v>62</v>
          </cell>
          <cell r="G1377" t="str">
            <v>Tiếng anh BM</v>
          </cell>
          <cell r="J1377" t="str">
            <v>Trương trình riêng</v>
          </cell>
        </row>
        <row r="1378">
          <cell r="E1378" t="e">
            <v>#N/A</v>
          </cell>
          <cell r="F1378">
            <v>63</v>
          </cell>
          <cell r="G1378" t="str">
            <v>Tiếng anh BM</v>
          </cell>
          <cell r="J1378" t="str">
            <v>Trương trình riêng</v>
          </cell>
        </row>
        <row r="1379">
          <cell r="E1379" t="e">
            <v>#N/A</v>
          </cell>
          <cell r="F1379">
            <v>64</v>
          </cell>
          <cell r="G1379" t="str">
            <v>Tiếng anh BM</v>
          </cell>
          <cell r="J1379" t="str">
            <v>Trương trình riêng</v>
          </cell>
        </row>
        <row r="1380">
          <cell r="E1380" t="e">
            <v>#N/A</v>
          </cell>
          <cell r="F1380">
            <v>65</v>
          </cell>
          <cell r="G1380" t="str">
            <v>Tiếng anh BM</v>
          </cell>
          <cell r="J1380" t="str">
            <v>Trương trình riêng</v>
          </cell>
        </row>
        <row r="1381">
          <cell r="E1381" t="e">
            <v>#N/A</v>
          </cell>
          <cell r="F1381">
            <v>66</v>
          </cell>
          <cell r="G1381" t="str">
            <v>Tiếng anh BM</v>
          </cell>
          <cell r="J1381" t="str">
            <v>Trương trình riêng</v>
          </cell>
        </row>
        <row r="1382">
          <cell r="E1382" t="e">
            <v>#N/A</v>
          </cell>
          <cell r="F1382">
            <v>67</v>
          </cell>
          <cell r="G1382" t="str">
            <v>Tiếng anh BM</v>
          </cell>
          <cell r="J1382" t="str">
            <v>Trương trình riêng</v>
          </cell>
        </row>
        <row r="1383">
          <cell r="E1383" t="e">
            <v>#N/A</v>
          </cell>
          <cell r="F1383">
            <v>68</v>
          </cell>
          <cell r="G1383" t="str">
            <v>Tiếng anh BM</v>
          </cell>
          <cell r="J1383" t="str">
            <v>Trương trình riêng</v>
          </cell>
        </row>
        <row r="1384">
          <cell r="E1384" t="e">
            <v>#N/A</v>
          </cell>
          <cell r="F1384">
            <v>69</v>
          </cell>
          <cell r="G1384" t="str">
            <v>Tiếng anh BM</v>
          </cell>
          <cell r="J1384" t="str">
            <v>Trương trình riêng</v>
          </cell>
        </row>
        <row r="1385">
          <cell r="E1385" t="e">
            <v>#N/A</v>
          </cell>
          <cell r="F1385">
            <v>70</v>
          </cell>
          <cell r="G1385" t="str">
            <v>Tiếng anh BM</v>
          </cell>
          <cell r="J1385" t="str">
            <v>Trương trình riêng</v>
          </cell>
        </row>
        <row r="1386">
          <cell r="E1386" t="e">
            <v>#N/A</v>
          </cell>
          <cell r="F1386">
            <v>71</v>
          </cell>
          <cell r="G1386" t="str">
            <v>Tiếng anh BM</v>
          </cell>
          <cell r="J1386" t="str">
            <v>Trương trình riêng</v>
          </cell>
        </row>
        <row r="1387">
          <cell r="E1387" t="e">
            <v>#N/A</v>
          </cell>
          <cell r="F1387">
            <v>72</v>
          </cell>
          <cell r="G1387" t="str">
            <v>Tiếng anh BM</v>
          </cell>
          <cell r="J1387" t="str">
            <v>Trương trình riêng</v>
          </cell>
        </row>
        <row r="1388">
          <cell r="E1388" t="e">
            <v>#N/A</v>
          </cell>
          <cell r="F1388">
            <v>73</v>
          </cell>
          <cell r="G1388" t="str">
            <v>Tiếng anh BM</v>
          </cell>
          <cell r="J1388" t="str">
            <v>Trương trình riêng</v>
          </cell>
        </row>
        <row r="1389">
          <cell r="E1389" t="e">
            <v>#N/A</v>
          </cell>
          <cell r="F1389">
            <v>74</v>
          </cell>
          <cell r="G1389" t="str">
            <v>Tiếng anh BM</v>
          </cell>
          <cell r="J1389" t="str">
            <v>Trương trình riêng</v>
          </cell>
        </row>
        <row r="1390">
          <cell r="E1390" t="e">
            <v>#N/A</v>
          </cell>
          <cell r="F1390">
            <v>75</v>
          </cell>
          <cell r="G1390" t="str">
            <v>Tiếng anh BM</v>
          </cell>
          <cell r="J1390" t="str">
            <v>Trương trình riêng</v>
          </cell>
        </row>
      </sheetData>
      <sheetData sheetId="3">
        <row r="1">
          <cell r="A1" t="str">
            <v>Trường Tiểu học Quỳnh Mai                                        THỜI KHOÁ BIỂU KHỐI 3</v>
          </cell>
        </row>
        <row r="2">
          <cell r="A2" t="str">
            <v xml:space="preserve">                                                                          Học kì I  - Năm học: 2017 - 2018                           Áp dụng từ ngày 5/9/2017</v>
          </cell>
        </row>
        <row r="3">
          <cell r="A3" t="str">
            <v>Lớp</v>
          </cell>
        </row>
        <row r="4">
          <cell r="A4" t="str">
            <v>3A1</v>
          </cell>
        </row>
        <row r="15">
          <cell r="A15" t="str">
            <v>Lớp</v>
          </cell>
        </row>
        <row r="16">
          <cell r="A16" t="str">
            <v>3A2</v>
          </cell>
        </row>
        <row r="26">
          <cell r="A26" t="str">
            <v>Lớp</v>
          </cell>
        </row>
        <row r="27">
          <cell r="A27" t="str">
            <v>3A3</v>
          </cell>
        </row>
        <row r="37">
          <cell r="A37" t="str">
            <v>Trường Tiểu học Quỳnh Mai                                        THỜI KHOÁ BIỂU KHỐI 3</v>
          </cell>
        </row>
        <row r="38">
          <cell r="A38" t="str">
            <v xml:space="preserve">                                                                           Học kì I  - Năm học: 2017 - 2018                           Áp dụng từ ngày 5/9/2017</v>
          </cell>
        </row>
        <row r="39">
          <cell r="A39" t="str">
            <v>Lớp</v>
          </cell>
        </row>
        <row r="40">
          <cell r="A40" t="str">
            <v>3A4</v>
          </cell>
        </row>
        <row r="50">
          <cell r="A50" t="str">
            <v>Lớp</v>
          </cell>
        </row>
        <row r="51">
          <cell r="A51" t="str">
            <v>3A5</v>
          </cell>
        </row>
        <row r="61">
          <cell r="A61" t="str">
            <v>Lớp</v>
          </cell>
        </row>
        <row r="62">
          <cell r="A62" t="str">
            <v>3A6</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73"/>
  <sheetViews>
    <sheetView view="pageBreakPreview" topLeftCell="A25" zoomScale="115" zoomScaleNormal="100" zoomScaleSheetLayoutView="115" workbookViewId="0">
      <selection activeCell="B55" sqref="B55"/>
    </sheetView>
  </sheetViews>
  <sheetFormatPr defaultColWidth="9.140625" defaultRowHeight="18.75" x14ac:dyDescent="0.3"/>
  <cols>
    <col min="1" max="1" width="5.5703125" style="16" customWidth="1"/>
    <col min="2" max="2" width="99.7109375" style="2" customWidth="1"/>
    <col min="3" max="16384" width="9.140625" style="2"/>
  </cols>
  <sheetData>
    <row r="1" spans="1:2" x14ac:dyDescent="0.3">
      <c r="B1" s="15" t="s">
        <v>43</v>
      </c>
    </row>
    <row r="2" spans="1:2" x14ac:dyDescent="0.3">
      <c r="B2" s="15" t="s">
        <v>86</v>
      </c>
    </row>
    <row r="3" spans="1:2" x14ac:dyDescent="0.3">
      <c r="B3" s="1" t="s">
        <v>47</v>
      </c>
    </row>
    <row r="4" spans="1:2" x14ac:dyDescent="0.3">
      <c r="A4" s="17">
        <v>1</v>
      </c>
      <c r="B4" s="18" t="s">
        <v>44</v>
      </c>
    </row>
    <row r="5" spans="1:2" x14ac:dyDescent="0.3">
      <c r="A5" s="16" t="s">
        <v>49</v>
      </c>
      <c r="B5" s="2" t="s">
        <v>45</v>
      </c>
    </row>
    <row r="6" spans="1:2" x14ac:dyDescent="0.3">
      <c r="B6" s="2" t="s">
        <v>46</v>
      </c>
    </row>
    <row r="7" spans="1:2" x14ac:dyDescent="0.3">
      <c r="A7" s="16" t="s">
        <v>49</v>
      </c>
      <c r="B7" s="2" t="s">
        <v>48</v>
      </c>
    </row>
    <row r="8" spans="1:2" x14ac:dyDescent="0.3">
      <c r="A8" s="16" t="s">
        <v>49</v>
      </c>
      <c r="B8" s="2" t="s">
        <v>50</v>
      </c>
    </row>
    <row r="9" spans="1:2" x14ac:dyDescent="0.3">
      <c r="B9" s="2" t="s">
        <v>51</v>
      </c>
    </row>
    <row r="10" spans="1:2" x14ac:dyDescent="0.3">
      <c r="A10" s="16" t="s">
        <v>49</v>
      </c>
      <c r="B10" s="2" t="s">
        <v>55</v>
      </c>
    </row>
    <row r="11" spans="1:2" x14ac:dyDescent="0.3">
      <c r="B11" s="2" t="s">
        <v>56</v>
      </c>
    </row>
    <row r="12" spans="1:2" x14ac:dyDescent="0.3">
      <c r="B12" s="2" t="s">
        <v>57</v>
      </c>
    </row>
    <row r="13" spans="1:2" x14ac:dyDescent="0.3">
      <c r="B13" s="2" t="s">
        <v>118</v>
      </c>
    </row>
    <row r="14" spans="1:2" x14ac:dyDescent="0.3">
      <c r="B14" s="2" t="s">
        <v>119</v>
      </c>
    </row>
    <row r="16" spans="1:2" x14ac:dyDescent="0.3">
      <c r="A16" s="17">
        <v>2</v>
      </c>
      <c r="B16" s="18" t="s">
        <v>52</v>
      </c>
    </row>
    <row r="17" spans="1:2" ht="19.5" x14ac:dyDescent="0.35">
      <c r="A17" s="19" t="s">
        <v>58</v>
      </c>
      <c r="B17" s="20" t="s">
        <v>59</v>
      </c>
    </row>
    <row r="18" spans="1:2" ht="19.5" x14ac:dyDescent="0.35">
      <c r="A18" s="19"/>
      <c r="B18" s="20" t="s">
        <v>82</v>
      </c>
    </row>
    <row r="19" spans="1:2" ht="19.5" x14ac:dyDescent="0.35">
      <c r="A19" s="19"/>
      <c r="B19" s="20" t="s">
        <v>83</v>
      </c>
    </row>
    <row r="20" spans="1:2" ht="19.5" x14ac:dyDescent="0.35">
      <c r="A20" s="19"/>
      <c r="B20" s="20" t="s">
        <v>122</v>
      </c>
    </row>
    <row r="21" spans="1:2" ht="19.5" x14ac:dyDescent="0.35">
      <c r="A21" s="19"/>
      <c r="B21" s="20" t="s">
        <v>123</v>
      </c>
    </row>
    <row r="22" spans="1:2" x14ac:dyDescent="0.3">
      <c r="B22" s="2" t="s">
        <v>60</v>
      </c>
    </row>
    <row r="23" spans="1:2" x14ac:dyDescent="0.3">
      <c r="B23" s="2" t="s">
        <v>79</v>
      </c>
    </row>
    <row r="24" spans="1:2" x14ac:dyDescent="0.3">
      <c r="B24" s="2" t="s">
        <v>80</v>
      </c>
    </row>
    <row r="25" spans="1:2" x14ac:dyDescent="0.3">
      <c r="B25" s="2" t="s">
        <v>61</v>
      </c>
    </row>
    <row r="26" spans="1:2" x14ac:dyDescent="0.3">
      <c r="B26" s="2" t="s">
        <v>85</v>
      </c>
    </row>
    <row r="27" spans="1:2" ht="19.5" x14ac:dyDescent="0.35">
      <c r="B27" s="162" t="s">
        <v>101</v>
      </c>
    </row>
    <row r="28" spans="1:2" ht="19.5" x14ac:dyDescent="0.35">
      <c r="B28" s="162" t="s">
        <v>102</v>
      </c>
    </row>
    <row r="29" spans="1:2" ht="19.5" x14ac:dyDescent="0.35">
      <c r="A29" s="19" t="s">
        <v>53</v>
      </c>
      <c r="B29" s="21" t="s">
        <v>54</v>
      </c>
    </row>
    <row r="30" spans="1:2" x14ac:dyDescent="0.3">
      <c r="A30" s="16" t="s">
        <v>64</v>
      </c>
      <c r="B30" s="3" t="s">
        <v>62</v>
      </c>
    </row>
    <row r="31" spans="1:2" x14ac:dyDescent="0.3">
      <c r="B31" s="3" t="s">
        <v>63</v>
      </c>
    </row>
    <row r="32" spans="1:2" x14ac:dyDescent="0.3">
      <c r="A32" s="16" t="s">
        <v>65</v>
      </c>
      <c r="B32" s="3" t="s">
        <v>66</v>
      </c>
    </row>
    <row r="33" spans="1:2" x14ac:dyDescent="0.3">
      <c r="B33" s="2" t="s">
        <v>67</v>
      </c>
    </row>
    <row r="34" spans="1:2" x14ac:dyDescent="0.3">
      <c r="B34" s="3" t="s">
        <v>68</v>
      </c>
    </row>
    <row r="35" spans="1:2" x14ac:dyDescent="0.3">
      <c r="B35" s="3" t="s">
        <v>69</v>
      </c>
    </row>
    <row r="36" spans="1:2" x14ac:dyDescent="0.3">
      <c r="B36" s="3" t="s">
        <v>70</v>
      </c>
    </row>
    <row r="37" spans="1:2" x14ac:dyDescent="0.3">
      <c r="B37" s="3" t="s">
        <v>117</v>
      </c>
    </row>
    <row r="38" spans="1:2" x14ac:dyDescent="0.3">
      <c r="A38" s="16" t="s">
        <v>71</v>
      </c>
      <c r="B38" s="3" t="s">
        <v>120</v>
      </c>
    </row>
    <row r="39" spans="1:2" x14ac:dyDescent="0.3">
      <c r="B39" s="3"/>
    </row>
    <row r="40" spans="1:2" ht="19.5" x14ac:dyDescent="0.35">
      <c r="A40" s="19" t="s">
        <v>72</v>
      </c>
      <c r="B40" s="21" t="s">
        <v>73</v>
      </c>
    </row>
    <row r="41" spans="1:2" x14ac:dyDescent="0.3">
      <c r="A41" s="16" t="s">
        <v>64</v>
      </c>
      <c r="B41" s="3" t="s">
        <v>74</v>
      </c>
    </row>
    <row r="42" spans="1:2" x14ac:dyDescent="0.3">
      <c r="B42" s="3" t="s">
        <v>75</v>
      </c>
    </row>
    <row r="43" spans="1:2" x14ac:dyDescent="0.3">
      <c r="B43" s="3" t="s">
        <v>76</v>
      </c>
    </row>
    <row r="44" spans="1:2" x14ac:dyDescent="0.3">
      <c r="A44" s="16" t="s">
        <v>65</v>
      </c>
      <c r="B44" s="3" t="s">
        <v>66</v>
      </c>
    </row>
    <row r="45" spans="1:2" x14ac:dyDescent="0.3">
      <c r="B45" s="3" t="s">
        <v>81</v>
      </c>
    </row>
    <row r="46" spans="1:2" x14ac:dyDescent="0.3">
      <c r="B46" s="3" t="s">
        <v>77</v>
      </c>
    </row>
    <row r="47" spans="1:2" x14ac:dyDescent="0.3">
      <c r="B47" s="3" t="s">
        <v>78</v>
      </c>
    </row>
    <row r="48" spans="1:2" x14ac:dyDescent="0.3">
      <c r="A48" s="16" t="s">
        <v>71</v>
      </c>
      <c r="B48" s="3" t="s">
        <v>120</v>
      </c>
    </row>
    <row r="49" spans="2:2" x14ac:dyDescent="0.3">
      <c r="B49" s="3"/>
    </row>
    <row r="50" spans="2:2" x14ac:dyDescent="0.3">
      <c r="B50" s="22" t="s">
        <v>121</v>
      </c>
    </row>
    <row r="51" spans="2:2" x14ac:dyDescent="0.3">
      <c r="B51" s="22" t="s">
        <v>84</v>
      </c>
    </row>
    <row r="52" spans="2:2" x14ac:dyDescent="0.3">
      <c r="B52" s="4"/>
    </row>
    <row r="53" spans="2:2" x14ac:dyDescent="0.3">
      <c r="B53" s="118" t="s">
        <v>98</v>
      </c>
    </row>
    <row r="54" spans="2:2" x14ac:dyDescent="0.3">
      <c r="B54" s="119" t="s">
        <v>127</v>
      </c>
    </row>
    <row r="55" spans="2:2" x14ac:dyDescent="0.3">
      <c r="B55" s="3"/>
    </row>
    <row r="56" spans="2:2" x14ac:dyDescent="0.3">
      <c r="B56" s="3"/>
    </row>
    <row r="57" spans="2:2" x14ac:dyDescent="0.3">
      <c r="B57" s="3"/>
    </row>
    <row r="58" spans="2:2" x14ac:dyDescent="0.3">
      <c r="B58" s="3"/>
    </row>
    <row r="59" spans="2:2" x14ac:dyDescent="0.3">
      <c r="B59" s="3"/>
    </row>
    <row r="60" spans="2:2" x14ac:dyDescent="0.3">
      <c r="B60" s="3"/>
    </row>
    <row r="61" spans="2:2" x14ac:dyDescent="0.3">
      <c r="B61" s="3"/>
    </row>
    <row r="62" spans="2:2" x14ac:dyDescent="0.3">
      <c r="B62" s="3"/>
    </row>
    <row r="63" spans="2:2" x14ac:dyDescent="0.3">
      <c r="B63" s="3"/>
    </row>
    <row r="64" spans="2:2" x14ac:dyDescent="0.3">
      <c r="B64" s="3"/>
    </row>
    <row r="65" spans="2:2" x14ac:dyDescent="0.3">
      <c r="B65" s="3"/>
    </row>
    <row r="66" spans="2:2" x14ac:dyDescent="0.3">
      <c r="B66" s="5"/>
    </row>
    <row r="67" spans="2:2" x14ac:dyDescent="0.3">
      <c r="B67" s="3"/>
    </row>
    <row r="68" spans="2:2" x14ac:dyDescent="0.3">
      <c r="B68" s="3"/>
    </row>
    <row r="69" spans="2:2" x14ac:dyDescent="0.3">
      <c r="B69" s="3"/>
    </row>
    <row r="70" spans="2:2" x14ac:dyDescent="0.3">
      <c r="B70" s="3"/>
    </row>
    <row r="71" spans="2:2" x14ac:dyDescent="0.3">
      <c r="B71" s="3"/>
    </row>
    <row r="72" spans="2:2" x14ac:dyDescent="0.3">
      <c r="B72" s="3"/>
    </row>
    <row r="73" spans="2:2" x14ac:dyDescent="0.3">
      <c r="B73" s="3"/>
    </row>
  </sheetData>
  <sheetProtection algorithmName="SHA-512" hashValue="yyrIGcewqXRXoQZlTL8z4VTdsywC6jaGzz3NwoHuvHZ48LbXFE9FMOABT6jW/OqQXSMs0irwjNge7d0VjTc8ng==" saltValue="f247KDOrJxWz1DRBCVHZWA==" spinCount="100000" sheet="1" objects="1" scenarios="1" selectLockedCells="1"/>
  <phoneticPr fontId="0" type="noConversion"/>
  <pageMargins left="0.7" right="0.24" top="0.75" bottom="0.75" header="0.3" footer="0.3"/>
  <pageSetup paperSize="9" scale="90" fitToHeight="2"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X1052"/>
  <sheetViews>
    <sheetView tabSelected="1" view="pageBreakPreview" zoomScale="90" zoomScaleNormal="100" zoomScaleSheetLayoutView="90" workbookViewId="0">
      <pane xSplit="22" ySplit="1" topLeftCell="W218" activePane="bottomRight" state="frozen"/>
      <selection pane="topRight" activeCell="R1" sqref="R1"/>
      <selection pane="bottomLeft" activeCell="A2" sqref="A2"/>
      <selection pane="bottomRight" activeCell="M1" sqref="M1"/>
    </sheetView>
  </sheetViews>
  <sheetFormatPr defaultColWidth="9.140625" defaultRowHeight="24" customHeight="1" x14ac:dyDescent="0.2"/>
  <cols>
    <col min="1" max="1" width="3.42578125" style="43" bestFit="1" customWidth="1"/>
    <col min="2" max="2" width="4.28515625" style="114" customWidth="1"/>
    <col min="3" max="4" width="7.140625" style="43" customWidth="1"/>
    <col min="5" max="5" width="6.28515625" style="115" hidden="1" customWidth="1"/>
    <col min="6" max="6" width="7.5703125" style="115" customWidth="1"/>
    <col min="7" max="7" width="12.7109375" style="116" customWidth="1"/>
    <col min="8" max="8" width="5.7109375" style="116" customWidth="1"/>
    <col min="9" max="9" width="32.7109375" style="117" customWidth="1"/>
    <col min="10" max="10" width="23.85546875" style="117" customWidth="1"/>
    <col min="11" max="11" width="3.140625" style="40" customWidth="1"/>
    <col min="12" max="12" width="7.5703125" style="43" customWidth="1"/>
    <col min="13" max="13" width="7" style="43" customWidth="1"/>
    <col min="14" max="14" width="6.28515625" style="115" hidden="1" customWidth="1"/>
    <col min="15" max="15" width="7.7109375" style="115" customWidth="1"/>
    <col min="16" max="16" width="11.28515625" style="116" customWidth="1"/>
    <col min="17" max="17" width="5.7109375" style="116" customWidth="1"/>
    <col min="18" max="18" width="32.7109375" style="117" customWidth="1"/>
    <col min="19" max="19" width="21.7109375" style="117" customWidth="1"/>
    <col min="20" max="20" width="4.140625" style="43" customWidth="1"/>
    <col min="21" max="21" width="9.7109375" style="42" customWidth="1"/>
    <col min="22" max="22" width="8.140625" style="122" bestFit="1" customWidth="1"/>
    <col min="23" max="23" width="14.85546875" style="126" bestFit="1" customWidth="1"/>
    <col min="24" max="16384" width="9.140625" style="43"/>
  </cols>
  <sheetData>
    <row r="1" spans="1:24" s="23" customFormat="1" ht="43.5" customHeight="1" x14ac:dyDescent="0.2">
      <c r="A1" s="23" t="s">
        <v>36</v>
      </c>
      <c r="B1" s="24"/>
      <c r="E1" s="25"/>
      <c r="F1" s="26" t="s">
        <v>35</v>
      </c>
      <c r="G1" s="27"/>
      <c r="H1" s="27"/>
      <c r="J1" s="28"/>
      <c r="K1" s="29"/>
      <c r="L1" s="23" t="s">
        <v>39</v>
      </c>
      <c r="M1" s="6" t="s">
        <v>918</v>
      </c>
      <c r="N1" s="26"/>
      <c r="O1" s="30" t="s">
        <v>40</v>
      </c>
      <c r="P1" s="31"/>
      <c r="Q1" s="190">
        <f>LEN(M1)</f>
        <v>2</v>
      </c>
      <c r="R1" s="28"/>
      <c r="S1" s="29" t="s">
        <v>37</v>
      </c>
      <c r="U1" s="32">
        <f>$V$1</f>
        <v>44081</v>
      </c>
      <c r="V1" s="121">
        <v>44081</v>
      </c>
      <c r="W1" s="125" t="s">
        <v>38</v>
      </c>
      <c r="X1" s="33"/>
    </row>
    <row r="2" spans="1:24" s="34" customFormat="1" ht="18.75" customHeight="1" x14ac:dyDescent="0.2">
      <c r="A2" s="34" t="str">
        <f>IF(OR(B2=$G$1,$G$1="toàn bộ"),"in","")</f>
        <v/>
      </c>
      <c r="B2" s="35">
        <f>+B3</f>
        <v>1</v>
      </c>
      <c r="C2" s="36"/>
      <c r="D2" s="36"/>
      <c r="E2" s="37"/>
      <c r="F2" s="37"/>
      <c r="G2" s="38"/>
      <c r="H2" s="38"/>
      <c r="I2" s="39"/>
      <c r="J2" s="39"/>
      <c r="K2" s="40"/>
      <c r="L2" s="41"/>
      <c r="M2" s="41"/>
      <c r="N2" s="37"/>
      <c r="O2" s="37"/>
      <c r="P2" s="38"/>
      <c r="Q2" s="38"/>
      <c r="R2" s="39"/>
      <c r="S2" s="40"/>
      <c r="U2" s="42"/>
      <c r="V2" s="122"/>
      <c r="W2" s="126"/>
      <c r="X2" s="43"/>
    </row>
    <row r="3" spans="1:24" s="34" customFormat="1" ht="24" customHeight="1" thickBot="1" x14ac:dyDescent="0.25">
      <c r="A3" s="34" t="str">
        <f t="shared" ref="A3:A66" si="0">IF(OR(B3=$G$1,$G$1="toàn bộ"),"in","")</f>
        <v/>
      </c>
      <c r="B3" s="35">
        <f>+C3</f>
        <v>1</v>
      </c>
      <c r="C3" s="213">
        <v>1</v>
      </c>
      <c r="D3" s="213"/>
      <c r="E3" s="44"/>
      <c r="F3" s="45" t="str">
        <f>CONCATENATE("(Từ ngày ",DAY(V3)&amp;"/"&amp; MONTH(V3) &amp;"/"&amp;YEAR(V3)&amp; " đến ngày "  &amp;DAY(V3+4)&amp;  "/" &amp; MONTH(V3+4) &amp; "/" &amp; YEAR(V3+4),")")</f>
        <v>(Từ ngày 7/9/2020 đến ngày 11/9/2020)</v>
      </c>
      <c r="G3" s="46"/>
      <c r="H3" s="46"/>
      <c r="I3" s="47"/>
      <c r="J3" s="47"/>
      <c r="K3" s="40"/>
      <c r="L3" s="48"/>
      <c r="M3" s="48"/>
      <c r="N3" s="49"/>
      <c r="O3" s="49"/>
      <c r="P3" s="50"/>
      <c r="Q3" s="50"/>
      <c r="R3" s="47"/>
      <c r="S3" s="47"/>
      <c r="U3" s="51" t="s">
        <v>32</v>
      </c>
      <c r="V3" s="122">
        <f>$U$1+(C3-1)*7+W3</f>
        <v>44081</v>
      </c>
      <c r="W3" s="127">
        <v>0</v>
      </c>
      <c r="X3" s="43"/>
    </row>
    <row r="4" spans="1:24" s="52" customFormat="1" ht="24" customHeight="1" x14ac:dyDescent="0.2">
      <c r="A4" s="34" t="str">
        <f t="shared" si="0"/>
        <v/>
      </c>
      <c r="B4" s="35">
        <f>+B3</f>
        <v>1</v>
      </c>
      <c r="C4" s="214" t="s">
        <v>31</v>
      </c>
      <c r="D4" s="214"/>
      <c r="E4" s="211"/>
      <c r="F4" s="214"/>
      <c r="G4" s="214"/>
      <c r="H4" s="214"/>
      <c r="I4" s="214"/>
      <c r="J4" s="214"/>
      <c r="K4" s="180"/>
      <c r="L4" s="214" t="s">
        <v>0</v>
      </c>
      <c r="M4" s="214"/>
      <c r="N4" s="214"/>
      <c r="O4" s="209"/>
      <c r="P4" s="214"/>
      <c r="Q4" s="214"/>
      <c r="R4" s="214"/>
      <c r="S4" s="214"/>
      <c r="U4" s="42"/>
      <c r="V4" s="123"/>
      <c r="W4" s="128"/>
      <c r="X4" s="53"/>
    </row>
    <row r="5" spans="1:24" s="64" customFormat="1" ht="42.75" x14ac:dyDescent="0.2">
      <c r="A5" s="34" t="str">
        <f t="shared" si="0"/>
        <v/>
      </c>
      <c r="B5" s="35">
        <f>+B4</f>
        <v>1</v>
      </c>
      <c r="C5" s="54" t="s">
        <v>1</v>
      </c>
      <c r="D5" s="55" t="s">
        <v>2</v>
      </c>
      <c r="E5" s="56" t="s">
        <v>25</v>
      </c>
      <c r="F5" s="56" t="s">
        <v>3</v>
      </c>
      <c r="G5" s="57" t="s">
        <v>10</v>
      </c>
      <c r="H5" s="57" t="s">
        <v>24</v>
      </c>
      <c r="I5" s="57" t="s">
        <v>4</v>
      </c>
      <c r="J5" s="58" t="s">
        <v>5</v>
      </c>
      <c r="K5" s="59"/>
      <c r="L5" s="60" t="s">
        <v>1</v>
      </c>
      <c r="M5" s="61" t="s">
        <v>2</v>
      </c>
      <c r="N5" s="62" t="s">
        <v>25</v>
      </c>
      <c r="O5" s="56" t="s">
        <v>3</v>
      </c>
      <c r="P5" s="63" t="s">
        <v>11</v>
      </c>
      <c r="Q5" s="63" t="s">
        <v>24</v>
      </c>
      <c r="R5" s="63" t="s">
        <v>4</v>
      </c>
      <c r="S5" s="58" t="s">
        <v>5</v>
      </c>
      <c r="U5" s="65"/>
      <c r="V5" s="124"/>
      <c r="W5" s="129"/>
      <c r="X5" s="66"/>
    </row>
    <row r="6" spans="1:24" s="77" customFormat="1" ht="24" customHeight="1" x14ac:dyDescent="0.2">
      <c r="A6" s="34" t="str">
        <f t="shared" si="0"/>
        <v/>
      </c>
      <c r="B6" s="35">
        <f t="shared" ref="B6:B31" si="1">+B5</f>
        <v>1</v>
      </c>
      <c r="C6" s="197" t="str">
        <f>CONCATENATE("Hai  ",CHAR(10),DAY(V3),"/",MONTH(V3))</f>
        <v>Hai  
7/9</v>
      </c>
      <c r="D6" s="67">
        <v>1</v>
      </c>
      <c r="E6" s="68">
        <f>COUNTIF($G$6:G6,G6)</f>
        <v>1</v>
      </c>
      <c r="F6" s="68">
        <f t="shared" ref="F6:F30" si="2">IF(G6=0,"",VLOOKUP(E6&amp;G6,PPCT,2,0))</f>
        <v>1</v>
      </c>
      <c r="G6" s="181" t="str">
        <f>TKB!$C$4</f>
        <v>HĐTT-CC</v>
      </c>
      <c r="H6" s="69"/>
      <c r="I6" s="70" t="str">
        <f t="shared" ref="I6:I30" si="3">IF(G6=0,"",VLOOKUP(E6&amp;G6,PPCT,6,0))</f>
        <v>Chào cờ</v>
      </c>
      <c r="J6" s="71">
        <f t="shared" ref="J6:J30" si="4">IF(G6=0,"",VLOOKUP(E6&amp;G6,PPCT,7,0))</f>
        <v>0</v>
      </c>
      <c r="K6" s="72"/>
      <c r="L6" s="198" t="str">
        <f>+C6</f>
        <v>Hai  
7/9</v>
      </c>
      <c r="M6" s="73">
        <v>1</v>
      </c>
      <c r="N6" s="74">
        <f ca="1">IF(P6=0,"",COUNTIF($P$6:P6,P6)+COUNTIF(OFFSET($G$6,0,0,INT((ROW(G6)-ROW($G$6))/5+1)*5,1),P6))</f>
        <v>1</v>
      </c>
      <c r="O6" s="68">
        <f t="shared" ref="O6:O30" ca="1" si="5">IF(P6=0,"",VLOOKUP(N6&amp;P6,PPCT,2,0))</f>
        <v>1</v>
      </c>
      <c r="P6" s="185" t="str">
        <f>TKB!$D$4</f>
        <v>Âm nhạc</v>
      </c>
      <c r="Q6" s="69"/>
      <c r="R6" s="75" t="str">
        <f t="shared" ref="R6:R30" ca="1" si="6">IF(P6=0,"",VLOOKUP(N6&amp;P6,PPCT,6,0))</f>
        <v>Ôn tập các bài hát lớp 1. Nghe hát Quốc ca</v>
      </c>
      <c r="S6" s="76">
        <f t="shared" ref="S6:S30" ca="1" si="7">IF(P6=0,"",VLOOKUP(N6&amp;P6,PPCT,7,0))</f>
        <v>0</v>
      </c>
      <c r="U6" s="42"/>
      <c r="V6" s="122"/>
      <c r="W6" s="126"/>
      <c r="X6" s="78"/>
    </row>
    <row r="7" spans="1:24" s="77" customFormat="1" ht="24" customHeight="1" x14ac:dyDescent="0.2">
      <c r="A7" s="34" t="str">
        <f t="shared" si="0"/>
        <v/>
      </c>
      <c r="B7" s="35">
        <f t="shared" si="1"/>
        <v>1</v>
      </c>
      <c r="C7" s="198"/>
      <c r="D7" s="79">
        <v>2</v>
      </c>
      <c r="E7" s="80">
        <f>COUNTIF($G$6:G7,G7)</f>
        <v>1</v>
      </c>
      <c r="F7" s="80">
        <f t="shared" si="2"/>
        <v>1</v>
      </c>
      <c r="G7" s="182" t="str">
        <f>TKB!$C$5</f>
        <v>Toán</v>
      </c>
      <c r="H7" s="81"/>
      <c r="I7" s="82" t="str">
        <f t="shared" si="3"/>
        <v>Ôn tập: các số đến 100</v>
      </c>
      <c r="J7" s="83" t="str">
        <f t="shared" si="4"/>
        <v>SGK, bảng phụ, MT-MC</v>
      </c>
      <c r="K7" s="72"/>
      <c r="L7" s="198"/>
      <c r="M7" s="79">
        <v>2</v>
      </c>
      <c r="N7" s="84">
        <f ca="1">IF(P7=0,"",COUNTIF($P$6:P7,P7)+COUNTIF(OFFSET($G$6,0,0,INT((ROW(G7)-ROW($G$6))/5+1)*5,1),P7))</f>
        <v>1</v>
      </c>
      <c r="O7" s="84">
        <f t="shared" ca="1" si="5"/>
        <v>1</v>
      </c>
      <c r="P7" s="182" t="str">
        <f>TKB!$D$5</f>
        <v>Thể dục</v>
      </c>
      <c r="Q7" s="81"/>
      <c r="R7" s="82" t="str">
        <f t="shared" ca="1" si="6"/>
        <v>Giới thiệu chương trình. Trò chơi: Diệt con vật có hại</v>
      </c>
      <c r="S7" s="85">
        <f t="shared" ca="1" si="7"/>
        <v>0</v>
      </c>
      <c r="U7" s="42"/>
      <c r="V7" s="122"/>
      <c r="W7" s="126"/>
      <c r="X7" s="78"/>
    </row>
    <row r="8" spans="1:24" s="77" customFormat="1" ht="24" customHeight="1" x14ac:dyDescent="0.2">
      <c r="A8" s="34" t="str">
        <f t="shared" si="0"/>
        <v/>
      </c>
      <c r="B8" s="35">
        <f t="shared" si="1"/>
        <v>1</v>
      </c>
      <c r="C8" s="198"/>
      <c r="D8" s="73">
        <v>3</v>
      </c>
      <c r="E8" s="84">
        <f>COUNTIF($G$6:G8,G8)</f>
        <v>1</v>
      </c>
      <c r="F8" s="84">
        <f t="shared" si="2"/>
        <v>1</v>
      </c>
      <c r="G8" s="182" t="str">
        <f>TKB!$C$6</f>
        <v>Tập đọc</v>
      </c>
      <c r="H8" s="81"/>
      <c r="I8" s="82" t="str">
        <f t="shared" si="3"/>
        <v>Có công mài sắt, có ngày nên kim</v>
      </c>
      <c r="J8" s="83" t="str">
        <f t="shared" si="4"/>
        <v xml:space="preserve"> Máy chiếu,GAĐT</v>
      </c>
      <c r="K8" s="72"/>
      <c r="L8" s="198"/>
      <c r="M8" s="73">
        <v>3</v>
      </c>
      <c r="N8" s="84">
        <f ca="1">IF(P8=0,"",COUNTIF($P$6:P8,P8)+COUNTIF(OFFSET($G$6,0,0,INT((ROW(G8)-ROW($G$6))/5+1)*5,1),P8))</f>
        <v>1</v>
      </c>
      <c r="O8" s="74">
        <f t="shared" ca="1" si="5"/>
        <v>1</v>
      </c>
      <c r="P8" s="185" t="str">
        <f>TKB!$D$6</f>
        <v>HDH-TV</v>
      </c>
      <c r="Q8" s="81"/>
      <c r="R8" s="75" t="str">
        <f t="shared" ca="1" si="6"/>
        <v>Tập làm văn</v>
      </c>
      <c r="S8" s="83" t="str">
        <f t="shared" ca="1" si="7"/>
        <v>Vở CEHTV, BP, PM</v>
      </c>
      <c r="U8" s="86"/>
      <c r="V8" s="122"/>
      <c r="W8" s="126"/>
      <c r="X8" s="78"/>
    </row>
    <row r="9" spans="1:24" s="77" customFormat="1" ht="24" customHeight="1" x14ac:dyDescent="0.2">
      <c r="A9" s="34" t="str">
        <f t="shared" si="0"/>
        <v/>
      </c>
      <c r="B9" s="35">
        <f t="shared" si="1"/>
        <v>1</v>
      </c>
      <c r="C9" s="198"/>
      <c r="D9" s="79">
        <v>4</v>
      </c>
      <c r="E9" s="84">
        <f>COUNTIF($G$6:G9,G9)</f>
        <v>2</v>
      </c>
      <c r="F9" s="84">
        <f t="shared" si="2"/>
        <v>2</v>
      </c>
      <c r="G9" s="182" t="str">
        <f>TKB!$C$7</f>
        <v>Tập đọc</v>
      </c>
      <c r="H9" s="81"/>
      <c r="I9" s="82" t="str">
        <f t="shared" si="3"/>
        <v>Có công mài sắt, có ngày nên kim</v>
      </c>
      <c r="J9" s="83" t="str">
        <f t="shared" si="4"/>
        <v xml:space="preserve"> Máy chiếu,GAĐT</v>
      </c>
      <c r="K9" s="72"/>
      <c r="L9" s="198"/>
      <c r="M9" s="79">
        <v>4</v>
      </c>
      <c r="N9" s="84" t="str">
        <f ca="1">IF(P9=0,"",COUNTIF($P$6:P9,P9)+COUNTIF(OFFSET($G$6,0,0,INT((ROW(G9)-ROW($G$6))/5+1)*5,1),P9))</f>
        <v/>
      </c>
      <c r="O9" s="84" t="str">
        <f t="shared" si="5"/>
        <v/>
      </c>
      <c r="P9" s="182">
        <f>TKB!$D$7</f>
        <v>0</v>
      </c>
      <c r="Q9" s="81"/>
      <c r="R9" s="82" t="str">
        <f t="shared" si="6"/>
        <v/>
      </c>
      <c r="S9" s="76" t="str">
        <f t="shared" si="7"/>
        <v/>
      </c>
      <c r="U9" s="42"/>
      <c r="V9" s="122"/>
      <c r="W9" s="126"/>
      <c r="X9" s="78"/>
    </row>
    <row r="10" spans="1:24" s="77" customFormat="1" ht="24" customHeight="1" x14ac:dyDescent="0.2">
      <c r="A10" s="34" t="str">
        <f t="shared" si="0"/>
        <v/>
      </c>
      <c r="B10" s="35">
        <f t="shared" si="1"/>
        <v>1</v>
      </c>
      <c r="C10" s="198"/>
      <c r="D10" s="87">
        <v>5</v>
      </c>
      <c r="E10" s="88">
        <f>COUNTIF($G$6:G10,G10)</f>
        <v>1</v>
      </c>
      <c r="F10" s="88" t="str">
        <f t="shared" si="2"/>
        <v/>
      </c>
      <c r="G10" s="183">
        <f>TKB!$C$8</f>
        <v>0</v>
      </c>
      <c r="H10" s="89"/>
      <c r="I10" s="90" t="str">
        <f t="shared" si="3"/>
        <v/>
      </c>
      <c r="J10" s="91" t="str">
        <f t="shared" si="4"/>
        <v/>
      </c>
      <c r="K10" s="72"/>
      <c r="L10" s="198"/>
      <c r="M10" s="87">
        <v>5</v>
      </c>
      <c r="N10" s="84" t="str">
        <f ca="1">IF(P10=0,"",COUNTIF($P$6:P10,P10)+COUNTIF(OFFSET($G$6,0,0,INT((ROW(G10)-ROW($G$6))/5+1)*5,1),P10))</f>
        <v/>
      </c>
      <c r="O10" s="92" t="str">
        <f t="shared" si="5"/>
        <v/>
      </c>
      <c r="P10" s="183">
        <f>TKB!$D$8</f>
        <v>0</v>
      </c>
      <c r="Q10" s="89"/>
      <c r="R10" s="90" t="str">
        <f t="shared" si="6"/>
        <v/>
      </c>
      <c r="S10" s="91" t="str">
        <f t="shared" si="7"/>
        <v/>
      </c>
      <c r="U10" s="42"/>
      <c r="V10" s="122"/>
      <c r="W10" s="126"/>
      <c r="X10" s="78"/>
    </row>
    <row r="11" spans="1:24" s="77" customFormat="1" ht="24" customHeight="1" x14ac:dyDescent="0.2">
      <c r="A11" s="34" t="str">
        <f t="shared" si="0"/>
        <v/>
      </c>
      <c r="B11" s="35">
        <f t="shared" si="1"/>
        <v>1</v>
      </c>
      <c r="C11" s="200" t="str">
        <f>CONCATENATE("Ba  ",CHAR(10),DAY(V3+1),"/",MONTH(V3+1))</f>
        <v>Ba  
8/9</v>
      </c>
      <c r="D11" s="67">
        <v>1</v>
      </c>
      <c r="E11" s="68">
        <f ca="1">COUNTIF($G$6:G11,G11)+COUNTIF(OFFSET($P$6,0,0,IF(MOD(ROW(P11),5)&lt;&gt;0,INT((ROW(P11)-ROW($P$6)+1)/5)*5,INT((ROW(P11)-ROW($P$6))/5)*5),1),G11)</f>
        <v>1</v>
      </c>
      <c r="F11" s="68">
        <f t="shared" ca="1" si="2"/>
        <v>1</v>
      </c>
      <c r="G11" s="182" t="str">
        <f>TKB!$C$9</f>
        <v>Chính tả</v>
      </c>
      <c r="H11" s="93"/>
      <c r="I11" s="70" t="str">
        <f t="shared" ca="1" si="3"/>
        <v>TC: Có công mài sắt, có ngày nên kim.</v>
      </c>
      <c r="J11" s="71" t="str">
        <f t="shared" ca="1" si="4"/>
        <v>vở mẫu, MT-MC</v>
      </c>
      <c r="K11" s="72"/>
      <c r="L11" s="200" t="str">
        <f>+C11</f>
        <v>Ba  
8/9</v>
      </c>
      <c r="M11" s="67">
        <v>1</v>
      </c>
      <c r="N11" s="94">
        <f ca="1">IF(P11=0,"",COUNTIF($P$6:P11,P11)+COUNTIF(OFFSET($G$6,0,0,INT((ROW(G11)-ROW($G$6))/5+1)*5,1),P11))</f>
        <v>1</v>
      </c>
      <c r="O11" s="94">
        <f t="shared" ca="1" si="5"/>
        <v>1</v>
      </c>
      <c r="P11" s="181" t="str">
        <f>TKB!$D$9</f>
        <v>Kể chuyện</v>
      </c>
      <c r="Q11" s="93"/>
      <c r="R11" s="70" t="str">
        <f t="shared" ca="1" si="6"/>
        <v>Có công mài sắt, có ngày nên kim</v>
      </c>
      <c r="S11" s="71" t="str">
        <f t="shared" ca="1" si="7"/>
        <v>Tranh SGK</v>
      </c>
      <c r="U11" s="42"/>
      <c r="V11" s="122"/>
      <c r="W11" s="126"/>
      <c r="X11" s="78"/>
    </row>
    <row r="12" spans="1:24" s="77" customFormat="1" ht="24" customHeight="1" x14ac:dyDescent="0.2">
      <c r="A12" s="34" t="str">
        <f t="shared" si="0"/>
        <v/>
      </c>
      <c r="B12" s="35">
        <f t="shared" si="1"/>
        <v>1</v>
      </c>
      <c r="C12" s="201"/>
      <c r="D12" s="79">
        <v>2</v>
      </c>
      <c r="E12" s="80">
        <f ca="1">COUNTIF($G$6:G12,G12)+COUNTIF(OFFSET($P$6,0,0,IF(MOD(ROW(P12),5)&lt;&gt;0,INT((ROW(P12)-ROW($P$6)+1)/5)*5,INT((ROW(P12)-ROW($P$6))/5)*5),1),G12)</f>
        <v>2</v>
      </c>
      <c r="F12" s="80">
        <f t="shared" ca="1" si="2"/>
        <v>2</v>
      </c>
      <c r="G12" s="182" t="str">
        <f>TKB!$C$10</f>
        <v>Toán</v>
      </c>
      <c r="H12" s="81"/>
      <c r="I12" s="82" t="str">
        <f t="shared" ca="1" si="3"/>
        <v>Ôn tập: các số đến 100 (tt)</v>
      </c>
      <c r="J12" s="83" t="str">
        <f t="shared" ca="1" si="4"/>
        <v>SGK, bảng phụ, MT-MC</v>
      </c>
      <c r="K12" s="72"/>
      <c r="L12" s="201"/>
      <c r="M12" s="79">
        <v>2</v>
      </c>
      <c r="N12" s="84">
        <f ca="1">IF(P12=0,"",COUNTIF($P$6:P12,P12)+COUNTIF(OFFSET($G$6,0,0,INT((ROW(G12)-ROW($G$6))/5+1)*5,1),P12))</f>
        <v>2</v>
      </c>
      <c r="O12" s="84">
        <f t="shared" ca="1" si="5"/>
        <v>2</v>
      </c>
      <c r="P12" s="182" t="str">
        <f>TKB!$D$10</f>
        <v>Thể dục</v>
      </c>
      <c r="Q12" s="81"/>
      <c r="R12" s="82" t="str">
        <f t="shared" ca="1" si="6"/>
        <v>Tập hợp hàng dọc, dóng hàng, điểm số.Trò chơi : “Diệt các con vật có hại”</v>
      </c>
      <c r="S12" s="83">
        <f t="shared" ca="1" si="7"/>
        <v>0</v>
      </c>
      <c r="U12" s="42"/>
      <c r="V12" s="122"/>
      <c r="W12" s="126"/>
      <c r="X12" s="78"/>
    </row>
    <row r="13" spans="1:24" s="77" customFormat="1" ht="24" customHeight="1" x14ac:dyDescent="0.2">
      <c r="A13" s="34" t="str">
        <f t="shared" si="0"/>
        <v/>
      </c>
      <c r="B13" s="35">
        <f t="shared" si="1"/>
        <v>1</v>
      </c>
      <c r="C13" s="201"/>
      <c r="D13" s="79">
        <v>3</v>
      </c>
      <c r="E13" s="80">
        <f ca="1">COUNTIF($G$6:G13,G13)+COUNTIF(OFFSET($P$6,0,0,IF(MOD(ROW(P13),5)&lt;&gt;0,INT((ROW(P13)-ROW($P$6)+1)/5)*5,INT((ROW(P13)-ROW($P$6))/5)*5),1),G13)</f>
        <v>1</v>
      </c>
      <c r="F13" s="80">
        <f t="shared" ca="1" si="2"/>
        <v>1</v>
      </c>
      <c r="G13" s="182" t="str">
        <f>TKB!$C$11</f>
        <v>Mĩ thuật</v>
      </c>
      <c r="H13" s="81"/>
      <c r="I13" s="82" t="str">
        <f t="shared" ca="1" si="3"/>
        <v>Chủ đề: Mùa hè của em</v>
      </c>
      <c r="J13" s="83">
        <f t="shared" ca="1" si="4"/>
        <v>0</v>
      </c>
      <c r="K13" s="72"/>
      <c r="L13" s="201"/>
      <c r="M13" s="73">
        <v>3</v>
      </c>
      <c r="N13" s="84">
        <f ca="1">IF(P13=0,"",COUNTIF($P$6:P13,P13)+COUNTIF(OFFSET($G$6,0,0,INT((ROW(G13)-ROW($G$6))/5+1)*5,1),P13))</f>
        <v>2</v>
      </c>
      <c r="O13" s="74">
        <f t="shared" ca="1" si="5"/>
        <v>2</v>
      </c>
      <c r="P13" s="185" t="str">
        <f>TKB!$D$11</f>
        <v>HDH-TV</v>
      </c>
      <c r="Q13" s="81"/>
      <c r="R13" s="82" t="str">
        <f t="shared" ca="1" si="6"/>
        <v>Tập đọc-Chính tả</v>
      </c>
      <c r="S13" s="83" t="str">
        <f t="shared" ca="1" si="7"/>
        <v>Vở CEHTV, BP, PM</v>
      </c>
      <c r="U13" s="42"/>
      <c r="V13" s="122"/>
      <c r="W13" s="126"/>
      <c r="X13" s="78"/>
    </row>
    <row r="14" spans="1:24" s="77" customFormat="1" ht="24" customHeight="1" x14ac:dyDescent="0.2">
      <c r="A14" s="34" t="str">
        <f t="shared" si="0"/>
        <v/>
      </c>
      <c r="B14" s="35">
        <f t="shared" si="1"/>
        <v>1</v>
      </c>
      <c r="C14" s="201"/>
      <c r="D14" s="79">
        <v>4</v>
      </c>
      <c r="E14" s="84">
        <f ca="1">COUNTIF($G$6:G14,G14)+COUNTIF(OFFSET($P$6,0,0,IF(MOD(ROW(P14),5)&lt;&gt;0,INT((ROW(P14)-ROW($P$6)+1)/5)*5,INT((ROW(P14)-ROW($P$6))/5)*5),1),G14)</f>
        <v>1</v>
      </c>
      <c r="F14" s="84">
        <f t="shared" ca="1" si="2"/>
        <v>1</v>
      </c>
      <c r="G14" s="182" t="str">
        <f>TKB!$C$12</f>
        <v>Tiếng Anh</v>
      </c>
      <c r="H14" s="81"/>
      <c r="I14" s="82" t="str">
        <f t="shared" ca="1" si="3"/>
        <v>Unit 5. Lesson 1</v>
      </c>
      <c r="J14" s="83">
        <f t="shared" ca="1" si="4"/>
        <v>0</v>
      </c>
      <c r="K14" s="72"/>
      <c r="L14" s="201"/>
      <c r="M14" s="79">
        <v>4</v>
      </c>
      <c r="N14" s="84">
        <f ca="1">IF(P14=0,"",COUNTIF($P$6:P14,P14)+COUNTIF(OFFSET($G$6,0,0,INT((ROW(G14)-ROW($G$6))/5+1)*5,1),P14))</f>
        <v>1</v>
      </c>
      <c r="O14" s="84">
        <f t="shared" ca="1" si="5"/>
        <v>1</v>
      </c>
      <c r="P14" s="182" t="str">
        <f>TKB!$D$12</f>
        <v>HDH-T</v>
      </c>
      <c r="Q14" s="81"/>
      <c r="R14" s="82" t="str">
        <f t="shared" ca="1" si="6"/>
        <v>Ôn tập các số đến 100</v>
      </c>
      <c r="S14" s="83" t="str">
        <f t="shared" ca="1" si="7"/>
        <v>Vở CEHT, BP, PM</v>
      </c>
      <c r="U14" s="42"/>
      <c r="V14" s="122"/>
      <c r="W14" s="126"/>
      <c r="X14" s="78"/>
    </row>
    <row r="15" spans="1:24" s="77" customFormat="1" ht="24" customHeight="1" x14ac:dyDescent="0.2">
      <c r="A15" s="34" t="str">
        <f t="shared" si="0"/>
        <v/>
      </c>
      <c r="B15" s="35">
        <f t="shared" si="1"/>
        <v>1</v>
      </c>
      <c r="C15" s="202"/>
      <c r="D15" s="95">
        <v>5</v>
      </c>
      <c r="E15" s="88">
        <f ca="1">COUNTIF($G$6:G15,G15)+COUNTIF(OFFSET($P$6,0,0,IF(MOD(ROW(P15),5)&lt;&gt;0,INT((ROW(P15)-ROW($P$6)+1)/5)*5,INT((ROW(P15)-ROW($P$6))/5)*5),1),G15)</f>
        <v>4</v>
      </c>
      <c r="F15" s="88" t="str">
        <f t="shared" si="2"/>
        <v/>
      </c>
      <c r="G15" s="183">
        <f>TKB!$C$13</f>
        <v>0</v>
      </c>
      <c r="H15" s="89"/>
      <c r="I15" s="90" t="str">
        <f t="shared" si="3"/>
        <v/>
      </c>
      <c r="J15" s="91" t="str">
        <f t="shared" si="4"/>
        <v/>
      </c>
      <c r="K15" s="72"/>
      <c r="L15" s="202"/>
      <c r="M15" s="87">
        <v>5</v>
      </c>
      <c r="N15" s="84" t="str">
        <f ca="1">IF(P15=0,"",COUNTIF($P$6:P15,P15)+COUNTIF(OFFSET($G$6,0,0,INT((ROW(G15)-ROW($G$6))/5+1)*5,1),P15))</f>
        <v/>
      </c>
      <c r="O15" s="92" t="str">
        <f t="shared" si="5"/>
        <v/>
      </c>
      <c r="P15" s="183">
        <f>TKB!$D$13</f>
        <v>0</v>
      </c>
      <c r="Q15" s="89"/>
      <c r="R15" s="90" t="str">
        <f t="shared" si="6"/>
        <v/>
      </c>
      <c r="S15" s="91" t="str">
        <f t="shared" si="7"/>
        <v/>
      </c>
      <c r="U15" s="42"/>
      <c r="V15" s="122"/>
      <c r="W15" s="126"/>
      <c r="X15" s="78"/>
    </row>
    <row r="16" spans="1:24" s="77" customFormat="1" ht="24" customHeight="1" x14ac:dyDescent="0.2">
      <c r="A16" s="34" t="str">
        <f t="shared" si="0"/>
        <v/>
      </c>
      <c r="B16" s="35">
        <f t="shared" si="1"/>
        <v>1</v>
      </c>
      <c r="C16" s="200" t="str">
        <f>CONCATENATE("Tư ",CHAR(10),DAY(V3+2),"/",MONTH(V3+2))</f>
        <v>Tư 
9/9</v>
      </c>
      <c r="D16" s="67">
        <v>1</v>
      </c>
      <c r="E16" s="68">
        <f ca="1">COUNTIF($G$6:G16,G16)+COUNTIF(OFFSET($P$6,0,0,IF(MOD(ROW(P16),5)&lt;&gt;0,INT((ROW(P16)-ROW($P$6)+1)/5)*5,INT((ROW(P16)-ROW($P$6))/5)*5),1),G16)</f>
        <v>3</v>
      </c>
      <c r="F16" s="68">
        <f t="shared" ca="1" si="2"/>
        <v>3</v>
      </c>
      <c r="G16" s="182" t="str">
        <f>TKB!$C$14</f>
        <v>Tập đọc</v>
      </c>
      <c r="H16" s="93"/>
      <c r="I16" s="70" t="str">
        <f t="shared" ca="1" si="3"/>
        <v>Tự thuật. </v>
      </c>
      <c r="J16" s="71" t="str">
        <f t="shared" ca="1" si="4"/>
        <v xml:space="preserve"> Máy chiếu,GAĐT</v>
      </c>
      <c r="K16" s="72"/>
      <c r="L16" s="200" t="str">
        <f>+C16</f>
        <v>Tư 
9/9</v>
      </c>
      <c r="M16" s="67">
        <v>1</v>
      </c>
      <c r="N16" s="94">
        <f ca="1">IF(P16=0,"",COUNTIF($P$6:P16,P16)+COUNTIF(OFFSET($G$6,0,0,INT((ROW(G16)-ROW($G$6))/5+1)*5,1),P16))</f>
        <v>1</v>
      </c>
      <c r="O16" s="94">
        <f t="shared" ca="1" si="5"/>
        <v>1</v>
      </c>
      <c r="P16" s="181" t="str">
        <f>TKB!$D$14</f>
        <v>HĐTT-ĐS</v>
      </c>
      <c r="Q16" s="93"/>
      <c r="R16" s="70" t="str">
        <f t="shared" ca="1" si="6"/>
        <v>Đọc sách</v>
      </c>
      <c r="S16" s="71" t="str">
        <f t="shared" ca="1" si="7"/>
        <v>sách, truyện</v>
      </c>
      <c r="U16" s="42"/>
      <c r="V16" s="122"/>
      <c r="W16" s="126"/>
      <c r="X16" s="78"/>
    </row>
    <row r="17" spans="1:24" s="77" customFormat="1" ht="24" customHeight="1" x14ac:dyDescent="0.2">
      <c r="A17" s="34" t="str">
        <f t="shared" si="0"/>
        <v/>
      </c>
      <c r="B17" s="35">
        <f t="shared" si="1"/>
        <v>1</v>
      </c>
      <c r="C17" s="201"/>
      <c r="D17" s="79">
        <v>2</v>
      </c>
      <c r="E17" s="80">
        <f ca="1">COUNTIF($G$6:G17,G17)+COUNTIF(OFFSET($P$6,0,0,IF(MOD(ROW(P17),5)&lt;&gt;0,INT((ROW(P17)-ROW($P$6)+1)/5)*5,INT((ROW(P17)-ROW($P$6))/5)*5),1),G17)</f>
        <v>2</v>
      </c>
      <c r="F17" s="80">
        <f t="shared" ca="1" si="2"/>
        <v>2</v>
      </c>
      <c r="G17" s="182" t="str">
        <f>TKB!$C$15</f>
        <v>Tiếng Anh</v>
      </c>
      <c r="H17" s="81"/>
      <c r="I17" s="82" t="str">
        <f t="shared" ca="1" si="3"/>
        <v>Unit 5. Lesson 2</v>
      </c>
      <c r="J17" s="83">
        <f t="shared" ca="1" si="4"/>
        <v>0</v>
      </c>
      <c r="K17" s="72"/>
      <c r="L17" s="201"/>
      <c r="M17" s="79">
        <v>2</v>
      </c>
      <c r="N17" s="84">
        <f ca="1">IF(P17=0,"",COUNTIF($P$6:P17,P17)+COUNTIF(OFFSET($G$6,0,0,INT((ROW(G17)-ROW($G$6))/5+1)*5,1),P17))</f>
        <v>1</v>
      </c>
      <c r="O17" s="84">
        <f t="shared" ca="1" si="5"/>
        <v>4</v>
      </c>
      <c r="P17" s="181" t="str">
        <f>TKB!$D$15</f>
        <v>Âm nhạc TC</v>
      </c>
      <c r="Q17" s="81"/>
      <c r="R17" s="82" t="str">
        <f t="shared" ca="1" si="6"/>
        <v>Ôn tập bài hát: Xoè hoa. Kết hợp 3 cách gõ đệm</v>
      </c>
      <c r="S17" s="83">
        <f t="shared" ca="1" si="7"/>
        <v>0</v>
      </c>
      <c r="U17" s="42"/>
      <c r="V17" s="122"/>
      <c r="W17" s="126"/>
      <c r="X17" s="78"/>
    </row>
    <row r="18" spans="1:24" s="77" customFormat="1" ht="24" customHeight="1" x14ac:dyDescent="0.2">
      <c r="A18" s="34" t="str">
        <f t="shared" si="0"/>
        <v/>
      </c>
      <c r="B18" s="35">
        <f t="shared" si="1"/>
        <v>1</v>
      </c>
      <c r="C18" s="201"/>
      <c r="D18" s="79">
        <v>3</v>
      </c>
      <c r="E18" s="80">
        <f ca="1">COUNTIF($G$6:G18,G18)+COUNTIF(OFFSET($P$6,0,0,IF(MOD(ROW(P18),5)&lt;&gt;0,INT((ROW(P18)-ROW($P$6)+1)/5)*5,INT((ROW(P18)-ROW($P$6))/5)*5),1),G18)</f>
        <v>3</v>
      </c>
      <c r="F18" s="80">
        <f t="shared" ca="1" si="2"/>
        <v>3</v>
      </c>
      <c r="G18" s="182" t="str">
        <f>TKB!$C$16</f>
        <v>Toán</v>
      </c>
      <c r="H18" s="81"/>
      <c r="I18" s="82" t="str">
        <f t="shared" ca="1" si="3"/>
        <v>Số hạng-tổng</v>
      </c>
      <c r="J18" s="83" t="str">
        <f t="shared" ca="1" si="4"/>
        <v>SGK, bảng phụ, MT-MC</v>
      </c>
      <c r="K18" s="72"/>
      <c r="L18" s="201"/>
      <c r="M18" s="73">
        <v>3</v>
      </c>
      <c r="N18" s="84">
        <f ca="1">IF(P18=0,"",COUNTIF($P$6:P18,P18)+COUNTIF(OFFSET($G$6,0,0,INT((ROW(G18)-ROW($G$6))/5+1)*5,1),P18))</f>
        <v>2</v>
      </c>
      <c r="O18" s="74">
        <f t="shared" ca="1" si="5"/>
        <v>2</v>
      </c>
      <c r="P18" s="185" t="str">
        <f>TKB!$D$16</f>
        <v>HDH-T</v>
      </c>
      <c r="Q18" s="81"/>
      <c r="R18" s="82" t="str">
        <f t="shared" ca="1" si="6"/>
        <v>Số hang-Tổng</v>
      </c>
      <c r="S18" s="83" t="str">
        <f t="shared" ca="1" si="7"/>
        <v>Vở CEHT, BP, PM</v>
      </c>
      <c r="U18" s="42"/>
      <c r="V18" s="122"/>
      <c r="W18" s="126"/>
      <c r="X18" s="78"/>
    </row>
    <row r="19" spans="1:24" s="77" customFormat="1" ht="24" customHeight="1" x14ac:dyDescent="0.2">
      <c r="A19" s="34" t="str">
        <f t="shared" si="0"/>
        <v/>
      </c>
      <c r="B19" s="35">
        <f t="shared" si="1"/>
        <v>1</v>
      </c>
      <c r="C19" s="201"/>
      <c r="D19" s="79">
        <v>4</v>
      </c>
      <c r="E19" s="84">
        <f ca="1">COUNTIF($G$6:G19,G19)+COUNTIF(OFFSET($P$6,0,0,IF(MOD(ROW(P19),5)&lt;&gt;0,INT((ROW(P19)-ROW($P$6)+1)/5)*5,INT((ROW(P19)-ROW($P$6))/5)*5),1),G19)</f>
        <v>1</v>
      </c>
      <c r="F19" s="84">
        <f t="shared" ca="1" si="2"/>
        <v>1</v>
      </c>
      <c r="G19" s="182" t="str">
        <f>TKB!$C$17</f>
        <v>Tập viết</v>
      </c>
      <c r="H19" s="81"/>
      <c r="I19" s="82" t="str">
        <f t="shared" ca="1" si="3"/>
        <v>Chữ hoa: A</v>
      </c>
      <c r="J19" s="83" t="str">
        <f ca="1">IF(G19=0,"",VLOOKUP(E19&amp;G19,PPCT,7,0))</f>
        <v xml:space="preserve">Chữ mẫu, bảng phụ, </v>
      </c>
      <c r="K19" s="72"/>
      <c r="L19" s="201"/>
      <c r="M19" s="79">
        <v>4</v>
      </c>
      <c r="N19" s="84">
        <f ca="1">IF(P19=0,"",COUNTIF($P$6:P19,P19)+COUNTIF(OFFSET($G$6,0,0,INT((ROW(G19)-ROW($G$6))/5+1)*5,1),P19))</f>
        <v>1</v>
      </c>
      <c r="O19" s="84">
        <f t="shared" ca="1" si="5"/>
        <v>1</v>
      </c>
      <c r="P19" s="182" t="str">
        <f>TKB!$D$17</f>
        <v>HĐTT-CĐ</v>
      </c>
      <c r="Q19" s="81"/>
      <c r="R19" s="82" t="str">
        <f t="shared" ca="1" si="6"/>
        <v>ATGT bài 1: An toàn và nguy hiểm khi đi trên đường phố</v>
      </c>
      <c r="S19" s="83" t="str">
        <f t="shared" ca="1" si="7"/>
        <v>Tài liệu ANGT</v>
      </c>
      <c r="U19" s="42"/>
      <c r="V19" s="122"/>
      <c r="W19" s="126"/>
      <c r="X19" s="78"/>
    </row>
    <row r="20" spans="1:24" s="77" customFormat="1" ht="24" customHeight="1" x14ac:dyDescent="0.2">
      <c r="A20" s="34" t="str">
        <f t="shared" si="0"/>
        <v/>
      </c>
      <c r="B20" s="35">
        <f t="shared" si="1"/>
        <v>1</v>
      </c>
      <c r="C20" s="202"/>
      <c r="D20" s="95">
        <v>5</v>
      </c>
      <c r="E20" s="88">
        <f ca="1">COUNTIF($G$6:G20,G20)+COUNTIF(OFFSET($P$6,0,0,IF(MOD(ROW(P20),5)&lt;&gt;0,INT((ROW(P20)-ROW($P$6)+1)/5)*5,INT((ROW(P20)-ROW($P$6))/5)*5),1),G20)</f>
        <v>6</v>
      </c>
      <c r="F20" s="88" t="str">
        <f t="shared" si="2"/>
        <v/>
      </c>
      <c r="G20" s="183">
        <f>TKB!$C$18</f>
        <v>0</v>
      </c>
      <c r="H20" s="89"/>
      <c r="I20" s="90" t="str">
        <f t="shared" si="3"/>
        <v/>
      </c>
      <c r="J20" s="91" t="str">
        <f t="shared" si="4"/>
        <v/>
      </c>
      <c r="K20" s="72"/>
      <c r="L20" s="202"/>
      <c r="M20" s="87">
        <v>5</v>
      </c>
      <c r="N20" s="84" t="str">
        <f ca="1">IF(P20=0,"",COUNTIF($P$6:P20,P20)+COUNTIF(OFFSET($G$6,0,0,INT((ROW(G20)-ROW($G$6))/5+1)*5,1),P20))</f>
        <v/>
      </c>
      <c r="O20" s="92" t="str">
        <f t="shared" si="5"/>
        <v/>
      </c>
      <c r="P20" s="183">
        <f>TKB!$D$18</f>
        <v>0</v>
      </c>
      <c r="Q20" s="89"/>
      <c r="R20" s="90" t="str">
        <f t="shared" si="6"/>
        <v/>
      </c>
      <c r="S20" s="91" t="str">
        <f t="shared" si="7"/>
        <v/>
      </c>
      <c r="U20" s="42"/>
      <c r="V20" s="122"/>
      <c r="W20" s="126"/>
      <c r="X20" s="78"/>
    </row>
    <row r="21" spans="1:24" s="77" customFormat="1" ht="24" customHeight="1" x14ac:dyDescent="0.2">
      <c r="A21" s="34" t="str">
        <f t="shared" si="0"/>
        <v/>
      </c>
      <c r="B21" s="35">
        <f t="shared" si="1"/>
        <v>1</v>
      </c>
      <c r="C21" s="200" t="str">
        <f>CONCATENATE("Năm ",CHAR(10),DAY(V3+3),"/",MONTH(V3+3))</f>
        <v>Năm 
10/9</v>
      </c>
      <c r="D21" s="67">
        <v>1</v>
      </c>
      <c r="E21" s="68">
        <f ca="1">COUNTIF($G$6:G21,G21)+COUNTIF(OFFSET($P$6,0,0,IF(MOD(ROW(P21),5)&lt;&gt;0,INT((ROW(P21)-ROW($P$6)+1)/5)*5,INT((ROW(P21)-ROW($P$6))/5)*5),1),G21)</f>
        <v>2</v>
      </c>
      <c r="F21" s="68">
        <f t="shared" ca="1" si="2"/>
        <v>2</v>
      </c>
      <c r="G21" s="181" t="str">
        <f>TKB!$C$19</f>
        <v>Chính tả</v>
      </c>
      <c r="H21" s="93"/>
      <c r="I21" s="70" t="str">
        <f t="shared" ca="1" si="3"/>
        <v>NV: Ngày hôm qua đâu rồi?</v>
      </c>
      <c r="J21" s="71" t="str">
        <f t="shared" ca="1" si="4"/>
        <v>vở mẫu, MT-MC</v>
      </c>
      <c r="K21" s="72"/>
      <c r="L21" s="200" t="str">
        <f>+C21</f>
        <v>Năm 
10/9</v>
      </c>
      <c r="M21" s="67">
        <v>1</v>
      </c>
      <c r="N21" s="94">
        <f ca="1">IF(P21=0,"",COUNTIF($P$6:P21,P21)+COUNTIF(OFFSET($G$6,0,0,INT((ROW(G21)-ROW($G$6))/5+1)*5,1),P21))</f>
        <v>1</v>
      </c>
      <c r="O21" s="94">
        <f t="shared" ca="1" si="5"/>
        <v>1</v>
      </c>
      <c r="P21" s="181" t="str">
        <f>TKB!$D$19</f>
        <v>TN&amp;XH</v>
      </c>
      <c r="Q21" s="93"/>
      <c r="R21" s="70" t="str">
        <f t="shared" ca="1" si="6"/>
        <v>Cơ quan vận động</v>
      </c>
      <c r="S21" s="71" t="str">
        <f t="shared" ca="1" si="7"/>
        <v>Tranh SGK, MT-MC</v>
      </c>
      <c r="U21" s="42"/>
      <c r="V21" s="122"/>
      <c r="W21" s="126"/>
      <c r="X21" s="78"/>
    </row>
    <row r="22" spans="1:24" s="77" customFormat="1" ht="24" customHeight="1" x14ac:dyDescent="0.2">
      <c r="A22" s="34" t="str">
        <f t="shared" si="0"/>
        <v/>
      </c>
      <c r="B22" s="35">
        <f t="shared" si="1"/>
        <v>1</v>
      </c>
      <c r="C22" s="201"/>
      <c r="D22" s="79">
        <v>2</v>
      </c>
      <c r="E22" s="80">
        <f ca="1">COUNTIF($G$6:G22,G22)+COUNTIF(OFFSET($P$6,0,0,IF(MOD(ROW(P22),5)&lt;&gt;0,INT((ROW(P22)-ROW($P$6)+1)/5)*5,INT((ROW(P22)-ROW($P$6))/5)*5),1),G22)</f>
        <v>4</v>
      </c>
      <c r="F22" s="80">
        <f t="shared" ca="1" si="2"/>
        <v>4</v>
      </c>
      <c r="G22" s="182" t="str">
        <f>TKB!$C$20</f>
        <v>Toán</v>
      </c>
      <c r="H22" s="81"/>
      <c r="I22" s="82" t="str">
        <f t="shared" ca="1" si="3"/>
        <v>Luyện tập</v>
      </c>
      <c r="J22" s="83" t="str">
        <f t="shared" ca="1" si="4"/>
        <v>SGK, bảng phụ, MT-MC</v>
      </c>
      <c r="K22" s="72"/>
      <c r="L22" s="201"/>
      <c r="M22" s="79">
        <v>2</v>
      </c>
      <c r="N22" s="84">
        <f ca="1">IF(P22=0,"",COUNTIF($P$6:P22,P22)+COUNTIF(OFFSET($G$6,0,0,INT((ROW(G22)-ROW($G$6))/5+1)*5,1),P22))</f>
        <v>1</v>
      </c>
      <c r="O22" s="84">
        <f t="shared" ca="1" si="5"/>
        <v>1</v>
      </c>
      <c r="P22" s="182" t="str">
        <f>TKB!$D$20</f>
        <v>Thủ công</v>
      </c>
      <c r="Q22" s="81"/>
      <c r="R22" s="82" t="str">
        <f t="shared" ca="1" si="6"/>
        <v>Gấp tên lửa</v>
      </c>
      <c r="S22" s="83" t="str">
        <f t="shared" ca="1" si="7"/>
        <v>GM, kéo, tranh QT</v>
      </c>
      <c r="U22" s="42"/>
      <c r="V22" s="122"/>
      <c r="W22" s="126"/>
      <c r="X22" s="78"/>
    </row>
    <row r="23" spans="1:24" s="77" customFormat="1" ht="24" customHeight="1" x14ac:dyDescent="0.2">
      <c r="A23" s="34" t="str">
        <f t="shared" si="0"/>
        <v/>
      </c>
      <c r="B23" s="35">
        <f t="shared" si="1"/>
        <v>1</v>
      </c>
      <c r="C23" s="201"/>
      <c r="D23" s="79">
        <v>3</v>
      </c>
      <c r="E23" s="84">
        <f ca="1">COUNTIF($G$6:G23,G23)+COUNTIF(OFFSET($P$6,0,0,IF(MOD(ROW(P23),5)&lt;&gt;0,INT((ROW(P23)-ROW($P$6)+1)/5)*5,INT((ROW(P23)-ROW($P$6))/5)*5),1),G23)</f>
        <v>1</v>
      </c>
      <c r="F23" s="84">
        <f t="shared" ca="1" si="2"/>
        <v>1</v>
      </c>
      <c r="G23" s="182" t="str">
        <f>TKB!$C$21</f>
        <v>Thể dục TC</v>
      </c>
      <c r="H23" s="81"/>
      <c r="I23" s="82" t="str">
        <f t="shared" ca="1" si="3"/>
        <v>Ôn tập hàng dọc, dồn hàng, đếm số</v>
      </c>
      <c r="J23" s="83">
        <f t="shared" ca="1" si="4"/>
        <v>0</v>
      </c>
      <c r="K23" s="72"/>
      <c r="L23" s="201"/>
      <c r="M23" s="73">
        <v>3</v>
      </c>
      <c r="N23" s="84">
        <f ca="1">IF(P23=0,"",COUNTIF($P$6:P23,P23)+COUNTIF(OFFSET($G$6,0,0,INT((ROW(G23)-ROW($G$6))/5+1)*5,1),P23))</f>
        <v>3</v>
      </c>
      <c r="O23" s="74">
        <f t="shared" ca="1" si="5"/>
        <v>3</v>
      </c>
      <c r="P23" s="185" t="str">
        <f>TKB!$D$21</f>
        <v>HDH-TV</v>
      </c>
      <c r="Q23" s="81"/>
      <c r="R23" s="82" t="str">
        <f t="shared" ca="1" si="6"/>
        <v>Luyện từ và câu</v>
      </c>
      <c r="S23" s="83" t="str">
        <f t="shared" ca="1" si="7"/>
        <v>Vở CEHTV, BP, PM</v>
      </c>
      <c r="U23" s="42"/>
      <c r="V23" s="122"/>
      <c r="W23" s="126"/>
      <c r="X23" s="78"/>
    </row>
    <row r="24" spans="1:24" s="77" customFormat="1" ht="24" customHeight="1" x14ac:dyDescent="0.2">
      <c r="A24" s="34" t="str">
        <f t="shared" si="0"/>
        <v/>
      </c>
      <c r="B24" s="35">
        <f t="shared" si="1"/>
        <v>1</v>
      </c>
      <c r="C24" s="201"/>
      <c r="D24" s="79">
        <v>4</v>
      </c>
      <c r="E24" s="84">
        <f ca="1">COUNTIF($G$6:G24,G24)+COUNTIF(OFFSET($P$6,0,0,IF(MOD(ROW(P24),5)&lt;&gt;0,INT((ROW(P24)-ROW($P$6)+1)/5)*5,INT((ROW(P24)-ROW($P$6))/5)*5),1),G24)</f>
        <v>1</v>
      </c>
      <c r="F24" s="84">
        <f t="shared" ca="1" si="2"/>
        <v>1</v>
      </c>
      <c r="G24" s="182" t="str">
        <f>TKB!$C$22</f>
        <v>LT &amp; Câu</v>
      </c>
      <c r="H24" s="81"/>
      <c r="I24" s="82" t="str">
        <f t="shared" ca="1" si="3"/>
        <v>Từ và câu</v>
      </c>
      <c r="J24" s="83" t="str">
        <f t="shared" ca="1" si="4"/>
        <v>bảng phụ, MT-MC</v>
      </c>
      <c r="K24" s="72"/>
      <c r="L24" s="201"/>
      <c r="M24" s="79">
        <v>4</v>
      </c>
      <c r="N24" s="84">
        <f ca="1">IF(P24=0,"",COUNTIF($P$6:P24,P24)+COUNTIF(OFFSET($G$6,0,0,INT((ROW(G24)-ROW($G$6))/5+1)*5,1),P24))</f>
        <v>2</v>
      </c>
      <c r="O24" s="84">
        <f t="shared" ca="1" si="5"/>
        <v>2</v>
      </c>
      <c r="P24" s="182" t="str">
        <f>TKB!$D$22</f>
        <v>HĐTT-CĐ</v>
      </c>
      <c r="Q24" s="81"/>
      <c r="R24" s="82" t="str">
        <f t="shared" ca="1" si="6"/>
        <v>Tìm hiểu giới thiệu nhà trường</v>
      </c>
      <c r="S24" s="83" t="str">
        <f t="shared" ca="1" si="7"/>
        <v>TL Quyền &amp; nghĩa vụ</v>
      </c>
      <c r="U24" s="42"/>
      <c r="V24" s="122"/>
      <c r="W24" s="126"/>
      <c r="X24" s="78"/>
    </row>
    <row r="25" spans="1:24" s="77" customFormat="1" ht="24" customHeight="1" x14ac:dyDescent="0.2">
      <c r="A25" s="34" t="str">
        <f t="shared" si="0"/>
        <v/>
      </c>
      <c r="B25" s="35">
        <f t="shared" si="1"/>
        <v>1</v>
      </c>
      <c r="C25" s="202"/>
      <c r="D25" s="95">
        <v>5</v>
      </c>
      <c r="E25" s="88">
        <f ca="1">COUNTIF($G$6:G25,G25)+COUNTIF(OFFSET($P$6,0,0,IF(MOD(ROW(P25),5)&lt;&gt;0,INT((ROW(P25)-ROW($P$6)+1)/5)*5,INT((ROW(P25)-ROW($P$6))/5)*5),1),G25)</f>
        <v>8</v>
      </c>
      <c r="F25" s="88" t="str">
        <f t="shared" si="2"/>
        <v/>
      </c>
      <c r="G25" s="183">
        <f>TKB!$C$23</f>
        <v>0</v>
      </c>
      <c r="H25" s="89"/>
      <c r="I25" s="90" t="str">
        <f t="shared" si="3"/>
        <v/>
      </c>
      <c r="J25" s="91" t="str">
        <f t="shared" si="4"/>
        <v/>
      </c>
      <c r="K25" s="72"/>
      <c r="L25" s="202"/>
      <c r="M25" s="87">
        <v>5</v>
      </c>
      <c r="N25" s="84" t="str">
        <f ca="1">IF(P25=0,"",COUNTIF($P$6:P25,P25)+COUNTIF(OFFSET($G$6,0,0,INT((ROW(G25)-ROW($G$6))/5+1)*5,1),P25))</f>
        <v/>
      </c>
      <c r="O25" s="92" t="str">
        <f t="shared" si="5"/>
        <v/>
      </c>
      <c r="P25" s="183">
        <f>TKB!$D$23</f>
        <v>0</v>
      </c>
      <c r="Q25" s="89"/>
      <c r="R25" s="90" t="str">
        <f t="shared" si="6"/>
        <v/>
      </c>
      <c r="S25" s="91" t="str">
        <f t="shared" si="7"/>
        <v/>
      </c>
      <c r="U25" s="42"/>
      <c r="V25" s="122"/>
      <c r="W25" s="126"/>
      <c r="X25" s="78"/>
    </row>
    <row r="26" spans="1:24" s="77" customFormat="1" ht="24" customHeight="1" x14ac:dyDescent="0.2">
      <c r="A26" s="34" t="str">
        <f t="shared" si="0"/>
        <v/>
      </c>
      <c r="B26" s="35">
        <f t="shared" si="1"/>
        <v>1</v>
      </c>
      <c r="C26" s="197" t="str">
        <f>CONCATENATE("Sáu ",CHAR(10),DAY(V3+4),"/",MONTH(V3+4))</f>
        <v>Sáu 
11/9</v>
      </c>
      <c r="D26" s="67">
        <v>1</v>
      </c>
      <c r="E26" s="68">
        <f ca="1">COUNTIF($G$6:G26,G26)+COUNTIF(OFFSET($P$6,0,0,IF(MOD(ROW(P26),5)&lt;&gt;0,INT((ROW(P26)-ROW($P$6)+1)/5)*5,INT((ROW(P26)-ROW($P$6))/5)*5),1),G26)</f>
        <v>1</v>
      </c>
      <c r="F26" s="68">
        <f t="shared" ca="1" si="2"/>
        <v>1</v>
      </c>
      <c r="G26" s="182" t="str">
        <f>TKB!$C$24</f>
        <v>Mĩ thuật TC</v>
      </c>
      <c r="H26" s="93"/>
      <c r="I26" s="70" t="str">
        <f t="shared" ca="1" si="3"/>
        <v>Màu sắc và cách dùng màu</v>
      </c>
      <c r="J26" s="71">
        <f t="shared" ca="1" si="4"/>
        <v>0</v>
      </c>
      <c r="K26" s="72"/>
      <c r="L26" s="197" t="str">
        <f>+C26</f>
        <v>Sáu 
11/9</v>
      </c>
      <c r="M26" s="67">
        <v>1</v>
      </c>
      <c r="N26" s="94">
        <f ca="1">IF(P26=0,"",COUNTIF($P$6:P26,P26)+COUNTIF(OFFSET($G$6,0,0,INT((ROW(G26)-ROW($G$6))/5+1)*5,1),P26))</f>
        <v>3</v>
      </c>
      <c r="O26" s="94">
        <f t="shared" ca="1" si="5"/>
        <v>3</v>
      </c>
      <c r="P26" s="181" t="str">
        <f>TKB!$D$24</f>
        <v>HDH-T</v>
      </c>
      <c r="Q26" s="93"/>
      <c r="R26" s="82" t="str">
        <f t="shared" ca="1" si="6"/>
        <v>Đề - xi - mét</v>
      </c>
      <c r="S26" s="71" t="str">
        <f t="shared" ca="1" si="7"/>
        <v>Vở CEHT, BP, PM</v>
      </c>
      <c r="U26" s="42"/>
      <c r="V26" s="122"/>
      <c r="W26" s="126"/>
      <c r="X26" s="78"/>
    </row>
    <row r="27" spans="1:24" s="77" customFormat="1" ht="24" customHeight="1" x14ac:dyDescent="0.2">
      <c r="A27" s="34" t="str">
        <f t="shared" si="0"/>
        <v/>
      </c>
      <c r="B27" s="35">
        <f t="shared" si="1"/>
        <v>1</v>
      </c>
      <c r="C27" s="198"/>
      <c r="D27" s="79">
        <v>2</v>
      </c>
      <c r="E27" s="80">
        <f ca="1">COUNTIF($G$6:G27,G27)+COUNTIF(OFFSET($P$6,0,0,IF(MOD(ROW(P27),5)&lt;&gt;0,INT((ROW(P27)-ROW($P$6)+1)/5)*5,INT((ROW(P27)-ROW($P$6))/5)*5),1),G27)</f>
        <v>1</v>
      </c>
      <c r="F27" s="80">
        <f t="shared" ca="1" si="2"/>
        <v>1</v>
      </c>
      <c r="G27" s="182" t="str">
        <f>TKB!$C$25</f>
        <v>Tập làm văn</v>
      </c>
      <c r="H27" s="81"/>
      <c r="I27" s="82" t="str">
        <f t="shared" ca="1" si="3"/>
        <v>Tự giới thiệu. Câu và bài</v>
      </c>
      <c r="J27" s="83" t="str">
        <f t="shared" ca="1" si="4"/>
        <v>MT-MC,bảng phụ</v>
      </c>
      <c r="K27" s="72"/>
      <c r="L27" s="198"/>
      <c r="M27" s="79">
        <v>2</v>
      </c>
      <c r="N27" s="84">
        <f ca="1">IF(P27=0,"",COUNTIF($P$6:P27,P27)+COUNTIF(OFFSET($G$6,0,0,INT((ROW(G27)-ROW($G$6))/5+1)*5,1),P27))</f>
        <v>1</v>
      </c>
      <c r="O27" s="84">
        <f t="shared" ca="1" si="5"/>
        <v>1</v>
      </c>
      <c r="P27" s="182" t="str">
        <f>TKB!$D$25</f>
        <v>HĐTT-SHL</v>
      </c>
      <c r="Q27" s="81"/>
      <c r="R27" s="82" t="str">
        <f t="shared" ca="1" si="6"/>
        <v>Sơ kết tuần 1</v>
      </c>
      <c r="S27" s="83" t="str">
        <f t="shared" ca="1" si="7"/>
        <v>phần thưởng</v>
      </c>
      <c r="U27" s="42"/>
      <c r="V27" s="122"/>
      <c r="W27" s="126"/>
      <c r="X27" s="78"/>
    </row>
    <row r="28" spans="1:24" s="77" customFormat="1" ht="24" customHeight="1" x14ac:dyDescent="0.2">
      <c r="A28" s="34" t="str">
        <f t="shared" si="0"/>
        <v/>
      </c>
      <c r="B28" s="35">
        <f t="shared" si="1"/>
        <v>1</v>
      </c>
      <c r="C28" s="198"/>
      <c r="D28" s="73">
        <v>3</v>
      </c>
      <c r="E28" s="84">
        <f ca="1">COUNTIF($G$6:G28,G28)+COUNTIF(OFFSET($P$6,0,0,IF(MOD(ROW(P28),5)&lt;&gt;0,INT((ROW(P28)-ROW($P$6)+1)/5)*5,INT((ROW(P28)-ROW($P$6))/5)*5),1),G28)</f>
        <v>5</v>
      </c>
      <c r="F28" s="84">
        <f t="shared" ca="1" si="2"/>
        <v>5</v>
      </c>
      <c r="G28" s="182" t="str">
        <f>TKB!$C$26</f>
        <v>Toán</v>
      </c>
      <c r="H28" s="81"/>
      <c r="I28" s="82" t="str">
        <f t="shared" ca="1" si="3"/>
        <v>Đề-xi-mét</v>
      </c>
      <c r="J28" s="83" t="str">
        <f t="shared" ca="1" si="4"/>
        <v>SGK, bảng phụ, MT-MC</v>
      </c>
      <c r="K28" s="72"/>
      <c r="L28" s="198"/>
      <c r="M28" s="73">
        <v>3</v>
      </c>
      <c r="N28" s="84" t="str">
        <f ca="1">IF(P28=0,"",COUNTIF($P$6:P28,P28)+COUNTIF(OFFSET($G$6,0,0,INT((ROW(G28)-ROW($G$6))/5+1)*5,1),P28))</f>
        <v/>
      </c>
      <c r="O28" s="74" t="str">
        <f t="shared" si="5"/>
        <v/>
      </c>
      <c r="P28" s="185">
        <f>TKB!$D$26</f>
        <v>0</v>
      </c>
      <c r="Q28" s="81"/>
      <c r="R28" s="82" t="str">
        <f t="shared" si="6"/>
        <v/>
      </c>
      <c r="S28" s="83" t="str">
        <f t="shared" si="7"/>
        <v/>
      </c>
      <c r="U28" s="42"/>
      <c r="V28" s="122"/>
      <c r="W28" s="126"/>
      <c r="X28" s="78"/>
    </row>
    <row r="29" spans="1:24" s="77" customFormat="1" ht="24" customHeight="1" x14ac:dyDescent="0.2">
      <c r="A29" s="34" t="str">
        <f t="shared" si="0"/>
        <v/>
      </c>
      <c r="B29" s="35">
        <f t="shared" si="1"/>
        <v>1</v>
      </c>
      <c r="C29" s="198"/>
      <c r="D29" s="79">
        <v>4</v>
      </c>
      <c r="E29" s="84">
        <f ca="1">COUNTIF($G$6:G29,G29)+COUNTIF(OFFSET($P$6,0,0,IF(MOD(ROW(P29),5)&lt;&gt;0,INT((ROW(P29)-ROW($P$6)+1)/5)*5,INT((ROW(P29)-ROW($P$6))/5)*5),1),G29)</f>
        <v>1</v>
      </c>
      <c r="F29" s="84">
        <f t="shared" ca="1" si="2"/>
        <v>1</v>
      </c>
      <c r="G29" s="182" t="str">
        <f>TKB!$C$27</f>
        <v>Đạo đức</v>
      </c>
      <c r="H29" s="81"/>
      <c r="I29" s="82" t="str">
        <f t="shared" ca="1" si="3"/>
        <v>Học tập, sinh hoạt đúng giờ (tiết 1)</v>
      </c>
      <c r="J29" s="83" t="str">
        <f t="shared" ca="1" si="4"/>
        <v>Tranh, máy chiếu</v>
      </c>
      <c r="K29" s="72"/>
      <c r="L29" s="198"/>
      <c r="M29" s="79">
        <v>4</v>
      </c>
      <c r="N29" s="84" t="str">
        <f ca="1">IF(P29=0,"",COUNTIF($P$6:P29,P29)+COUNTIF(OFFSET($G$6,0,0,INT((ROW(G29)-ROW($G$6))/5+1)*5,1),P29))</f>
        <v/>
      </c>
      <c r="O29" s="84" t="str">
        <f t="shared" si="5"/>
        <v/>
      </c>
      <c r="P29" s="182">
        <f>TKB!$D$27</f>
        <v>0</v>
      </c>
      <c r="Q29" s="81"/>
      <c r="R29" s="82" t="str">
        <f t="shared" si="6"/>
        <v/>
      </c>
      <c r="S29" s="83" t="str">
        <f t="shared" si="7"/>
        <v/>
      </c>
      <c r="U29" s="42"/>
      <c r="V29" s="122"/>
      <c r="W29" s="126"/>
      <c r="X29" s="78"/>
    </row>
    <row r="30" spans="1:24" s="77" customFormat="1" ht="24" customHeight="1" thickBot="1" x14ac:dyDescent="0.25">
      <c r="A30" s="34" t="str">
        <f t="shared" si="0"/>
        <v/>
      </c>
      <c r="B30" s="35">
        <f t="shared" si="1"/>
        <v>1</v>
      </c>
      <c r="C30" s="199"/>
      <c r="D30" s="96">
        <v>5</v>
      </c>
      <c r="E30" s="97">
        <f ca="1">COUNTIF($G$6:G30,G30)+COUNTIF(OFFSET($P$6,0,0,IF(MOD(ROW(P30),5)&lt;&gt;0,INT((ROW(P30)-ROW($P$6)+1)/5)*5,INT((ROW(P30)-ROW($P$6))/5)*5),1),G30)</f>
        <v>10</v>
      </c>
      <c r="F30" s="97" t="str">
        <f t="shared" si="2"/>
        <v/>
      </c>
      <c r="G30" s="184">
        <f>TKB!$C$28</f>
        <v>0</v>
      </c>
      <c r="H30" s="98" t="str">
        <f t="shared" ref="H30" si="8">IF(AND($M$1&lt;&gt;"",F30&lt;&gt;""),$M$1,IF(LEN(G30)&gt;$Q$1,RIGHT(G30,$Q$1),""))</f>
        <v/>
      </c>
      <c r="I30" s="99" t="str">
        <f t="shared" si="3"/>
        <v/>
      </c>
      <c r="J30" s="100" t="str">
        <f t="shared" si="4"/>
        <v/>
      </c>
      <c r="K30" s="72"/>
      <c r="L30" s="199"/>
      <c r="M30" s="101">
        <v>5</v>
      </c>
      <c r="N30" s="97" t="str">
        <f ca="1">IF(P30=0,"",COUNTIF($P$6:P30,P30)+COUNTIF(OFFSET($G$6,0,0,INT((ROW(G30)-ROW($G$6))/5+1)*5,1),P30))</f>
        <v/>
      </c>
      <c r="O30" s="97" t="str">
        <f t="shared" si="5"/>
        <v/>
      </c>
      <c r="P30" s="184">
        <f>TKB!$D$28</f>
        <v>0</v>
      </c>
      <c r="Q30" s="98" t="str">
        <f t="shared" ref="Q30" si="9">IF(AND($M$1&lt;&gt;"",O30&lt;&gt;""),$M$1,IF(LEN(P30)&gt;$Q$1,RIGHT(P30,$Q$1),""))</f>
        <v/>
      </c>
      <c r="R30" s="99" t="str">
        <f t="shared" si="6"/>
        <v/>
      </c>
      <c r="S30" s="100" t="str">
        <f t="shared" si="7"/>
        <v/>
      </c>
      <c r="U30" s="42"/>
      <c r="V30" s="122"/>
      <c r="W30" s="126"/>
      <c r="X30" s="78"/>
    </row>
    <row r="31" spans="1:24" s="34" customFormat="1" ht="24" customHeight="1" x14ac:dyDescent="0.2">
      <c r="A31" s="34" t="str">
        <f t="shared" si="0"/>
        <v/>
      </c>
      <c r="B31" s="35">
        <f t="shared" si="1"/>
        <v>1</v>
      </c>
      <c r="C31" s="215"/>
      <c r="D31" s="215"/>
      <c r="E31" s="215"/>
      <c r="F31" s="215"/>
      <c r="G31" s="215"/>
      <c r="H31" s="215"/>
      <c r="I31" s="215"/>
      <c r="J31" s="215"/>
      <c r="K31" s="179"/>
      <c r="L31" s="187"/>
      <c r="M31" s="188"/>
      <c r="N31" s="188"/>
      <c r="O31" s="188"/>
      <c r="P31" s="188"/>
      <c r="Q31" s="188"/>
      <c r="R31" s="189"/>
      <c r="S31" s="188"/>
      <c r="U31" s="42"/>
      <c r="V31" s="122"/>
      <c r="W31" s="126"/>
      <c r="X31" s="43"/>
    </row>
    <row r="32" spans="1:24" s="34" customFormat="1" ht="43.5" customHeight="1" x14ac:dyDescent="0.2">
      <c r="A32" s="34" t="str">
        <f t="shared" si="0"/>
        <v/>
      </c>
      <c r="B32" s="35">
        <f>+B33</f>
        <v>2</v>
      </c>
      <c r="C32" s="102" t="str">
        <f>'HUONG DAN'!B54</f>
        <v>©Trường Tiểu học Lê Ngọc Hân, Gia Lâm</v>
      </c>
      <c r="D32" s="179"/>
      <c r="E32" s="103"/>
      <c r="F32" s="103"/>
      <c r="G32" s="104"/>
      <c r="H32" s="104"/>
      <c r="I32" s="104"/>
      <c r="J32" s="104"/>
      <c r="K32" s="104"/>
      <c r="L32" s="212"/>
      <c r="M32" s="212"/>
      <c r="N32" s="212"/>
      <c r="O32" s="212"/>
      <c r="P32" s="212"/>
      <c r="Q32" s="212"/>
      <c r="R32" s="186"/>
      <c r="S32" s="186"/>
      <c r="U32" s="42"/>
      <c r="V32" s="122"/>
      <c r="W32" s="126"/>
      <c r="X32" s="43"/>
    </row>
    <row r="33" spans="1:24" s="34" customFormat="1" ht="24" customHeight="1" thickBot="1" x14ac:dyDescent="0.25">
      <c r="A33" s="34" t="str">
        <f t="shared" si="0"/>
        <v/>
      </c>
      <c r="B33" s="35">
        <f>+C33</f>
        <v>2</v>
      </c>
      <c r="C33" s="213">
        <f>+C3+1</f>
        <v>2</v>
      </c>
      <c r="D33" s="213"/>
      <c r="E33" s="44"/>
      <c r="F33" s="45" t="str">
        <f>CONCATENATE("(Từ ngày ",DAY(V33)&amp;"/"&amp; MONTH(V33) &amp;"/"&amp;YEAR(V33)&amp; " đến ngày "  &amp;DAY(V33+4)&amp;  "/" &amp; MONTH(V33+4) &amp; "/" &amp; YEAR(V33+4),")")</f>
        <v>(Từ ngày 14/9/2020 đến ngày 18/9/2020)</v>
      </c>
      <c r="G33" s="46"/>
      <c r="H33" s="46"/>
      <c r="I33" s="47"/>
      <c r="J33" s="47"/>
      <c r="K33" s="40"/>
      <c r="L33" s="48"/>
      <c r="M33" s="48"/>
      <c r="N33" s="49"/>
      <c r="O33" s="49"/>
      <c r="P33" s="50"/>
      <c r="Q33" s="50"/>
      <c r="R33" s="47"/>
      <c r="S33" s="47"/>
      <c r="U33" s="51" t="s">
        <v>32</v>
      </c>
      <c r="V33" s="122">
        <f>$U$1+(C33-1)*7+W33</f>
        <v>44088</v>
      </c>
      <c r="W33" s="127">
        <v>0</v>
      </c>
      <c r="X33" s="43"/>
    </row>
    <row r="34" spans="1:24" s="52" customFormat="1" ht="24" customHeight="1" x14ac:dyDescent="0.2">
      <c r="A34" s="34" t="str">
        <f t="shared" si="0"/>
        <v/>
      </c>
      <c r="B34" s="35">
        <f>+B33</f>
        <v>2</v>
      </c>
      <c r="C34" s="204" t="s">
        <v>31</v>
      </c>
      <c r="D34" s="204"/>
      <c r="E34" s="205"/>
      <c r="F34" s="204"/>
      <c r="G34" s="204"/>
      <c r="H34" s="204"/>
      <c r="I34" s="204"/>
      <c r="J34" s="204"/>
      <c r="K34" s="107"/>
      <c r="L34" s="204" t="s">
        <v>0</v>
      </c>
      <c r="M34" s="204"/>
      <c r="N34" s="204"/>
      <c r="O34" s="204"/>
      <c r="P34" s="204"/>
      <c r="Q34" s="204"/>
      <c r="R34" s="204"/>
      <c r="S34" s="204"/>
      <c r="U34" s="42"/>
      <c r="V34" s="123"/>
      <c r="W34" s="128"/>
      <c r="X34" s="53"/>
    </row>
    <row r="35" spans="1:24" s="64" customFormat="1" ht="42.75" x14ac:dyDescent="0.2">
      <c r="A35" s="34" t="str">
        <f t="shared" si="0"/>
        <v/>
      </c>
      <c r="B35" s="35">
        <f>+B34</f>
        <v>2</v>
      </c>
      <c r="C35" s="54" t="s">
        <v>1</v>
      </c>
      <c r="D35" s="55" t="s">
        <v>2</v>
      </c>
      <c r="E35" s="56" t="s">
        <v>25</v>
      </c>
      <c r="F35" s="56" t="s">
        <v>3</v>
      </c>
      <c r="G35" s="57" t="s">
        <v>10</v>
      </c>
      <c r="H35" s="57" t="s">
        <v>24</v>
      </c>
      <c r="I35" s="57" t="s">
        <v>4</v>
      </c>
      <c r="J35" s="58" t="s">
        <v>5</v>
      </c>
      <c r="K35" s="59"/>
      <c r="L35" s="60" t="s">
        <v>1</v>
      </c>
      <c r="M35" s="61" t="s">
        <v>2</v>
      </c>
      <c r="N35" s="62" t="s">
        <v>25</v>
      </c>
      <c r="O35" s="56" t="s">
        <v>3</v>
      </c>
      <c r="P35" s="63" t="s">
        <v>11</v>
      </c>
      <c r="Q35" s="63" t="s">
        <v>24</v>
      </c>
      <c r="R35" s="63" t="s">
        <v>4</v>
      </c>
      <c r="S35" s="58" t="s">
        <v>5</v>
      </c>
      <c r="U35" s="65"/>
      <c r="V35" s="124"/>
      <c r="W35" s="129"/>
      <c r="X35" s="66"/>
    </row>
    <row r="36" spans="1:24" s="77" customFormat="1" ht="24" customHeight="1" x14ac:dyDescent="0.2">
      <c r="A36" s="34" t="str">
        <f t="shared" si="0"/>
        <v/>
      </c>
      <c r="B36" s="35">
        <f t="shared" ref="B36:B61" si="10">+B35</f>
        <v>2</v>
      </c>
      <c r="C36" s="197" t="str">
        <f>CONCATENATE("Hai  ",CHAR(10),DAY(V33),"/",MONTH(V33))</f>
        <v>Hai  
14/9</v>
      </c>
      <c r="D36" s="67">
        <v>1</v>
      </c>
      <c r="E36" s="68">
        <f ca="1">COUNTIF($G$6:G36,G36)+COUNTIF(OFFSET($P$6,0,0,IF(MOD(ROW(P36),5)&lt;&gt;0,INT((ROW(P36)-ROW($P$6)+1)/5)*5,INT((ROW(P36)-ROW($P$6))/5)*5),1),G36)</f>
        <v>2</v>
      </c>
      <c r="F36" s="68">
        <f t="shared" ref="F36:F60" ca="1" si="11">IF(G36=0,"",VLOOKUP(E36&amp;G36,PPCT,2,0))</f>
        <v>2</v>
      </c>
      <c r="G36" s="181" t="str">
        <f>TKB!$C$4</f>
        <v>HĐTT-CC</v>
      </c>
      <c r="H36" s="69"/>
      <c r="I36" s="70" t="str">
        <f t="shared" ref="I36:I60" ca="1" si="12">IF(G36=0,"",VLOOKUP(E36&amp;G36,PPCT,6,0))</f>
        <v>Chào cờ</v>
      </c>
      <c r="J36" s="71">
        <f t="shared" ref="J36:J48" ca="1" si="13">IF(G36=0,"",VLOOKUP(E36&amp;G36,PPCT,7,0))</f>
        <v>0</v>
      </c>
      <c r="K36" s="72"/>
      <c r="L36" s="198" t="str">
        <f>+C36</f>
        <v>Hai  
14/9</v>
      </c>
      <c r="M36" s="73">
        <v>1</v>
      </c>
      <c r="N36" s="74">
        <f ca="1">IF(P36=0,"",COUNTIF($P$6:P36,P36)+COUNTIF(OFFSET($G$6,0,0,INT((ROW(G36)-ROW($G$6))/5+1)*5,1),P36))</f>
        <v>2</v>
      </c>
      <c r="O36" s="68">
        <f t="shared" ref="O36:O60" ca="1" si="14">IF(P36=0,"",VLOOKUP(N36&amp;P36,PPCT,2,0))</f>
        <v>2</v>
      </c>
      <c r="P36" s="185" t="str">
        <f>TKB!$D$4</f>
        <v>Âm nhạc</v>
      </c>
      <c r="Q36" s="69"/>
      <c r="R36" s="75" t="str">
        <f t="shared" ref="R36:R60" ca="1" si="15">IF(P36=0,"",VLOOKUP(N36&amp;P36,PPCT,6,0))</f>
        <v>Học hát:”Bài Thật là hay”</v>
      </c>
      <c r="S36" s="76">
        <f t="shared" ref="S36:S60" ca="1" si="16">IF(P36=0,"",VLOOKUP(N36&amp;P36,PPCT,7,0))</f>
        <v>0</v>
      </c>
      <c r="U36" s="42"/>
      <c r="V36" s="122"/>
      <c r="W36" s="126"/>
      <c r="X36" s="78"/>
    </row>
    <row r="37" spans="1:24" s="77" customFormat="1" ht="24" customHeight="1" x14ac:dyDescent="0.2">
      <c r="A37" s="34" t="str">
        <f t="shared" si="0"/>
        <v/>
      </c>
      <c r="B37" s="35">
        <f t="shared" si="10"/>
        <v>2</v>
      </c>
      <c r="C37" s="198"/>
      <c r="D37" s="79">
        <v>2</v>
      </c>
      <c r="E37" s="80">
        <f ca="1">COUNTIF($G$6:G37,G37)+COUNTIF(OFFSET($P$6,0,0,IF(MOD(ROW(P37),5)&lt;&gt;0,INT((ROW(P37)-ROW($P$6)+1)/5)*5,INT((ROW(P37)-ROW($P$6))/5)*5),1),G37)</f>
        <v>6</v>
      </c>
      <c r="F37" s="80">
        <f t="shared" ca="1" si="11"/>
        <v>6</v>
      </c>
      <c r="G37" s="182" t="str">
        <f>TKB!$C$5</f>
        <v>Toán</v>
      </c>
      <c r="H37" s="81"/>
      <c r="I37" s="82" t="str">
        <f t="shared" ca="1" si="12"/>
        <v>Luyện tập</v>
      </c>
      <c r="J37" s="83" t="str">
        <f t="shared" ca="1" si="13"/>
        <v>SGK, bảng phụ, MT-MC</v>
      </c>
      <c r="K37" s="72"/>
      <c r="L37" s="198"/>
      <c r="M37" s="79">
        <v>2</v>
      </c>
      <c r="N37" s="84">
        <f ca="1">IF(P37=0,"",COUNTIF($P$6:P37,P37)+COUNTIF(OFFSET($G$6,0,0,INT((ROW(G37)-ROW($G$6))/5+1)*5,1),P37))</f>
        <v>3</v>
      </c>
      <c r="O37" s="84">
        <f t="shared" ca="1" si="14"/>
        <v>3</v>
      </c>
      <c r="P37" s="182" t="str">
        <f>TKB!$D$5</f>
        <v>Thể dục</v>
      </c>
      <c r="Q37" s="81"/>
      <c r="R37" s="82" t="str">
        <f t="shared" ca="1" si="15"/>
        <v>Tập hợp hàng dọc, dóng hàng, điểm số đứng nghiêm, đứng nghỉ, dàn hàng, dồn hàng. Trò chơi: Qua đường lội</v>
      </c>
      <c r="S37" s="85">
        <f t="shared" ca="1" si="16"/>
        <v>0</v>
      </c>
      <c r="U37" s="42"/>
      <c r="V37" s="122"/>
      <c r="W37" s="126"/>
      <c r="X37" s="78"/>
    </row>
    <row r="38" spans="1:24" s="77" customFormat="1" ht="24" customHeight="1" x14ac:dyDescent="0.2">
      <c r="A38" s="34" t="str">
        <f t="shared" si="0"/>
        <v/>
      </c>
      <c r="B38" s="35">
        <f t="shared" si="10"/>
        <v>2</v>
      </c>
      <c r="C38" s="198"/>
      <c r="D38" s="73">
        <v>3</v>
      </c>
      <c r="E38" s="84">
        <f ca="1">COUNTIF($G$6:G38,G38)+COUNTIF(OFFSET($P$6,0,0,IF(MOD(ROW(P38),5)&lt;&gt;0,INT((ROW(P38)-ROW($P$6)+1)/5)*5,INT((ROW(P38)-ROW($P$6))/5)*5),1),G38)</f>
        <v>4</v>
      </c>
      <c r="F38" s="84">
        <f t="shared" ca="1" si="11"/>
        <v>4</v>
      </c>
      <c r="G38" s="182" t="str">
        <f>TKB!$C$6</f>
        <v>Tập đọc</v>
      </c>
      <c r="H38" s="81"/>
      <c r="I38" s="82" t="str">
        <f t="shared" ca="1" si="12"/>
        <v>Phần thưởng. </v>
      </c>
      <c r="J38" s="83" t="str">
        <f t="shared" ca="1" si="13"/>
        <v xml:space="preserve"> Máy chiếu,GAĐT</v>
      </c>
      <c r="K38" s="72"/>
      <c r="L38" s="198"/>
      <c r="M38" s="73">
        <v>3</v>
      </c>
      <c r="N38" s="84">
        <f ca="1">IF(P38=0,"",COUNTIF($P$6:P38,P38)+COUNTIF(OFFSET($G$6,0,0,INT((ROW(G38)-ROW($G$6))/5+1)*5,1),P38))</f>
        <v>4</v>
      </c>
      <c r="O38" s="74">
        <f t="shared" ca="1" si="14"/>
        <v>4</v>
      </c>
      <c r="P38" s="185" t="str">
        <f>TKB!$D$6</f>
        <v>HDH-TV</v>
      </c>
      <c r="Q38" s="81"/>
      <c r="R38" s="75" t="str">
        <f t="shared" ca="1" si="15"/>
        <v>Tập làm văn</v>
      </c>
      <c r="S38" s="83" t="str">
        <f t="shared" ca="1" si="16"/>
        <v>Vở CEHTV, BP, PM</v>
      </c>
      <c r="U38" s="42"/>
      <c r="V38" s="122"/>
      <c r="W38" s="126"/>
      <c r="X38" s="78"/>
    </row>
    <row r="39" spans="1:24" s="77" customFormat="1" ht="24" customHeight="1" x14ac:dyDescent="0.2">
      <c r="A39" s="34" t="str">
        <f t="shared" si="0"/>
        <v/>
      </c>
      <c r="B39" s="35">
        <f t="shared" si="10"/>
        <v>2</v>
      </c>
      <c r="C39" s="198"/>
      <c r="D39" s="79">
        <v>4</v>
      </c>
      <c r="E39" s="84">
        <f ca="1">COUNTIF($G$6:G39,G39)+COUNTIF(OFFSET($P$6,0,0,IF(MOD(ROW(P39),5)&lt;&gt;0,INT((ROW(P39)-ROW($P$6)+1)/5)*5,INT((ROW(P39)-ROW($P$6))/5)*5),1),G39)</f>
        <v>5</v>
      </c>
      <c r="F39" s="84">
        <f t="shared" ca="1" si="11"/>
        <v>5</v>
      </c>
      <c r="G39" s="182" t="str">
        <f>TKB!$C$7</f>
        <v>Tập đọc</v>
      </c>
      <c r="H39" s="81"/>
      <c r="I39" s="82" t="str">
        <f t="shared" ca="1" si="12"/>
        <v>Phần thưởng. </v>
      </c>
      <c r="J39" s="83" t="str">
        <f t="shared" ca="1" si="13"/>
        <v xml:space="preserve"> Máy chiếu,GAĐT</v>
      </c>
      <c r="K39" s="72"/>
      <c r="L39" s="198"/>
      <c r="M39" s="79">
        <v>4</v>
      </c>
      <c r="N39" s="84" t="str">
        <f ca="1">IF(P39=0,"",COUNTIF($P$6:P39,P39)+COUNTIF(OFFSET($G$6,0,0,INT((ROW(G39)-ROW($G$6))/5+1)*5,1),P39))</f>
        <v/>
      </c>
      <c r="O39" s="84" t="str">
        <f t="shared" si="14"/>
        <v/>
      </c>
      <c r="P39" s="182">
        <f>TKB!$D$7</f>
        <v>0</v>
      </c>
      <c r="Q39" s="81"/>
      <c r="R39" s="82" t="str">
        <f t="shared" si="15"/>
        <v/>
      </c>
      <c r="S39" s="76" t="str">
        <f t="shared" si="16"/>
        <v/>
      </c>
      <c r="U39" s="42"/>
      <c r="V39" s="122"/>
      <c r="W39" s="126"/>
      <c r="X39" s="78"/>
    </row>
    <row r="40" spans="1:24" s="77" customFormat="1" ht="24" customHeight="1" x14ac:dyDescent="0.2">
      <c r="A40" s="34" t="str">
        <f t="shared" si="0"/>
        <v/>
      </c>
      <c r="B40" s="35">
        <f t="shared" si="10"/>
        <v>2</v>
      </c>
      <c r="C40" s="198"/>
      <c r="D40" s="87">
        <v>5</v>
      </c>
      <c r="E40" s="88">
        <f ca="1">COUNTIF($G$6:G40,G40)+COUNTIF(OFFSET($P$6,0,0,IF(MOD(ROW(P40),5)&lt;&gt;0,INT((ROW(P40)-ROW($P$6)+1)/5)*5,INT((ROW(P40)-ROW($P$6))/5)*5),1),G40)</f>
        <v>14</v>
      </c>
      <c r="F40" s="88" t="str">
        <f t="shared" si="11"/>
        <v/>
      </c>
      <c r="G40" s="183">
        <f>TKB!$C$8</f>
        <v>0</v>
      </c>
      <c r="H40" s="89"/>
      <c r="I40" s="90" t="str">
        <f t="shared" si="12"/>
        <v/>
      </c>
      <c r="J40" s="91" t="str">
        <f t="shared" si="13"/>
        <v/>
      </c>
      <c r="K40" s="72"/>
      <c r="L40" s="198"/>
      <c r="M40" s="87">
        <v>5</v>
      </c>
      <c r="N40" s="84" t="str">
        <f ca="1">IF(P40=0,"",COUNTIF($P$6:P40,P40)+COUNTIF(OFFSET($G$6,0,0,INT((ROW(G40)-ROW($G$6))/5+1)*5,1),P40))</f>
        <v/>
      </c>
      <c r="O40" s="92" t="str">
        <f t="shared" si="14"/>
        <v/>
      </c>
      <c r="P40" s="183">
        <f>TKB!$D$8</f>
        <v>0</v>
      </c>
      <c r="Q40" s="89"/>
      <c r="R40" s="90" t="str">
        <f t="shared" si="15"/>
        <v/>
      </c>
      <c r="S40" s="91" t="str">
        <f t="shared" si="16"/>
        <v/>
      </c>
      <c r="U40" s="42"/>
      <c r="V40" s="122"/>
      <c r="W40" s="126"/>
      <c r="X40" s="78"/>
    </row>
    <row r="41" spans="1:24" s="77" customFormat="1" ht="24" customHeight="1" x14ac:dyDescent="0.2">
      <c r="A41" s="34" t="str">
        <f t="shared" si="0"/>
        <v/>
      </c>
      <c r="B41" s="35">
        <f t="shared" si="10"/>
        <v>2</v>
      </c>
      <c r="C41" s="200" t="str">
        <f>CONCATENATE("Ba  ",CHAR(10),DAY(V33+1),"/",MONTH(V33+1))</f>
        <v>Ba  
15/9</v>
      </c>
      <c r="D41" s="67">
        <v>1</v>
      </c>
      <c r="E41" s="68">
        <f ca="1">COUNTIF($G$6:G41,G41)+COUNTIF(OFFSET($P$6,0,0,IF(MOD(ROW(P41),5)&lt;&gt;0,INT((ROW(P41)-ROW($P$6)+1)/5)*5,INT((ROW(P41)-ROW($P$6))/5)*5),1),G41)</f>
        <v>3</v>
      </c>
      <c r="F41" s="68">
        <f t="shared" ca="1" si="11"/>
        <v>3</v>
      </c>
      <c r="G41" s="182" t="str">
        <f>TKB!$C$9</f>
        <v>Chính tả</v>
      </c>
      <c r="H41" s="93"/>
      <c r="I41" s="70" t="str">
        <f t="shared" ca="1" si="12"/>
        <v>TC: Phần thưởng.</v>
      </c>
      <c r="J41" s="71" t="str">
        <f t="shared" ca="1" si="13"/>
        <v>vở mẫu, MT-MC</v>
      </c>
      <c r="K41" s="72"/>
      <c r="L41" s="200" t="str">
        <f>+C41</f>
        <v>Ba  
15/9</v>
      </c>
      <c r="M41" s="67">
        <v>1</v>
      </c>
      <c r="N41" s="94">
        <f ca="1">IF(P41=0,"",COUNTIF($P$6:P41,P41)+COUNTIF(OFFSET($G$6,0,0,INT((ROW(G41)-ROW($G$6))/5+1)*5,1),P41))</f>
        <v>2</v>
      </c>
      <c r="O41" s="94">
        <f t="shared" ca="1" si="14"/>
        <v>2</v>
      </c>
      <c r="P41" s="181" t="str">
        <f>TKB!$D$9</f>
        <v>Kể chuyện</v>
      </c>
      <c r="Q41" s="93"/>
      <c r="R41" s="70" t="str">
        <f t="shared" ca="1" si="15"/>
        <v>Phần thưởng. </v>
      </c>
      <c r="S41" s="71" t="str">
        <f t="shared" ca="1" si="16"/>
        <v>Tranh SGK</v>
      </c>
      <c r="U41" s="42"/>
      <c r="V41" s="122"/>
      <c r="W41" s="126"/>
      <c r="X41" s="78"/>
    </row>
    <row r="42" spans="1:24" s="77" customFormat="1" ht="24" customHeight="1" x14ac:dyDescent="0.2">
      <c r="A42" s="34" t="str">
        <f t="shared" si="0"/>
        <v/>
      </c>
      <c r="B42" s="35">
        <f t="shared" si="10"/>
        <v>2</v>
      </c>
      <c r="C42" s="201"/>
      <c r="D42" s="79">
        <v>2</v>
      </c>
      <c r="E42" s="80">
        <f ca="1">COUNTIF($G$6:G42,G42)+COUNTIF(OFFSET($P$6,0,0,IF(MOD(ROW(P42),5)&lt;&gt;0,INT((ROW(P42)-ROW($P$6)+1)/5)*5,INT((ROW(P42)-ROW($P$6))/5)*5),1),G42)</f>
        <v>7</v>
      </c>
      <c r="F42" s="80">
        <f t="shared" ca="1" si="11"/>
        <v>7</v>
      </c>
      <c r="G42" s="182" t="str">
        <f>TKB!$C$10</f>
        <v>Toán</v>
      </c>
      <c r="H42" s="81"/>
      <c r="I42" s="82" t="str">
        <f t="shared" ca="1" si="12"/>
        <v>Số bị trừ-số trừ-hiệu</v>
      </c>
      <c r="J42" s="83" t="str">
        <f t="shared" ca="1" si="13"/>
        <v>SGK, bảng phụ, MT-MC</v>
      </c>
      <c r="K42" s="72"/>
      <c r="L42" s="201"/>
      <c r="M42" s="79">
        <v>2</v>
      </c>
      <c r="N42" s="84">
        <f ca="1">IF(P42=0,"",COUNTIF($P$6:P42,P42)+COUNTIF(OFFSET($G$6,0,0,INT((ROW(G42)-ROW($G$6))/5+1)*5,1),P42))</f>
        <v>4</v>
      </c>
      <c r="O42" s="84">
        <f t="shared" ca="1" si="14"/>
        <v>4</v>
      </c>
      <c r="P42" s="182" t="str">
        <f>TKB!$D$10</f>
        <v>Thể dục</v>
      </c>
      <c r="Q42" s="81"/>
      <c r="R42" s="82" t="str">
        <f t="shared" ca="1" si="15"/>
        <v>Tập hợp hàng dọc, dóng hàng, điểm số đứng nghiêm, đứng nghỉ, dàn hàng, dồn hàng. Trò chơi: Nhanh lên bạn ơi</v>
      </c>
      <c r="S42" s="83">
        <f t="shared" ca="1" si="16"/>
        <v>0</v>
      </c>
      <c r="U42" s="42"/>
      <c r="V42" s="122"/>
      <c r="W42" s="126"/>
      <c r="X42" s="78"/>
    </row>
    <row r="43" spans="1:24" s="77" customFormat="1" ht="24" customHeight="1" x14ac:dyDescent="0.2">
      <c r="A43" s="34" t="str">
        <f t="shared" si="0"/>
        <v/>
      </c>
      <c r="B43" s="35">
        <f t="shared" si="10"/>
        <v>2</v>
      </c>
      <c r="C43" s="201"/>
      <c r="D43" s="79">
        <v>3</v>
      </c>
      <c r="E43" s="80">
        <f ca="1">COUNTIF($G$6:G43,G43)+COUNTIF(OFFSET($P$6,0,0,IF(MOD(ROW(P43),5)&lt;&gt;0,INT((ROW(P43)-ROW($P$6)+1)/5)*5,INT((ROW(P43)-ROW($P$6))/5)*5),1),G43)</f>
        <v>2</v>
      </c>
      <c r="F43" s="80">
        <f t="shared" ca="1" si="11"/>
        <v>2</v>
      </c>
      <c r="G43" s="182" t="str">
        <f>TKB!$C$11</f>
        <v>Mĩ thuật</v>
      </c>
      <c r="H43" s="81"/>
      <c r="I43" s="82" t="str">
        <f t="shared" ca="1" si="12"/>
        <v xml:space="preserve">Chủ đề: Mùa hè của em </v>
      </c>
      <c r="J43" s="83">
        <f t="shared" ca="1" si="13"/>
        <v>0</v>
      </c>
      <c r="K43" s="72"/>
      <c r="L43" s="201"/>
      <c r="M43" s="73">
        <v>3</v>
      </c>
      <c r="N43" s="84">
        <f ca="1">IF(P43=0,"",COUNTIF($P$6:P43,P43)+COUNTIF(OFFSET($G$6,0,0,INT((ROW(G43)-ROW($G$6))/5+1)*5,1),P43))</f>
        <v>5</v>
      </c>
      <c r="O43" s="74">
        <f t="shared" ca="1" si="14"/>
        <v>5</v>
      </c>
      <c r="P43" s="185" t="str">
        <f>TKB!$D$11</f>
        <v>HDH-TV</v>
      </c>
      <c r="Q43" s="81"/>
      <c r="R43" s="82" t="str">
        <f t="shared" ca="1" si="15"/>
        <v>Tập đọc - Chính tả</v>
      </c>
      <c r="S43" s="83" t="str">
        <f t="shared" ca="1" si="16"/>
        <v>Vở CEHTV, BP, PM</v>
      </c>
      <c r="U43" s="42"/>
      <c r="V43" s="122"/>
      <c r="W43" s="126"/>
      <c r="X43" s="78"/>
    </row>
    <row r="44" spans="1:24" s="77" customFormat="1" ht="24" customHeight="1" x14ac:dyDescent="0.2">
      <c r="A44" s="34" t="str">
        <f t="shared" si="0"/>
        <v/>
      </c>
      <c r="B44" s="35">
        <f t="shared" si="10"/>
        <v>2</v>
      </c>
      <c r="C44" s="201"/>
      <c r="D44" s="79">
        <v>4</v>
      </c>
      <c r="E44" s="84">
        <f ca="1">COUNTIF($G$6:G44,G44)+COUNTIF(OFFSET($P$6,0,0,IF(MOD(ROW(P44),5)&lt;&gt;0,INT((ROW(P44)-ROW($P$6)+1)/5)*5,INT((ROW(P44)-ROW($P$6))/5)*5),1),G44)</f>
        <v>3</v>
      </c>
      <c r="F44" s="84">
        <f t="shared" ca="1" si="11"/>
        <v>3</v>
      </c>
      <c r="G44" s="182" t="str">
        <f>TKB!$C$12</f>
        <v>Tiếng Anh</v>
      </c>
      <c r="H44" s="81"/>
      <c r="I44" s="82" t="str">
        <f t="shared" ca="1" si="12"/>
        <v>Unit 5. Lesson 2</v>
      </c>
      <c r="J44" s="83">
        <f t="shared" ca="1" si="13"/>
        <v>0</v>
      </c>
      <c r="K44" s="72"/>
      <c r="L44" s="201"/>
      <c r="M44" s="79">
        <v>4</v>
      </c>
      <c r="N44" s="84">
        <f ca="1">IF(P44=0,"",COUNTIF($P$6:P44,P44)+COUNTIF(OFFSET($G$6,0,0,INT((ROW(G44)-ROW($G$6))/5+1)*5,1),P44))</f>
        <v>4</v>
      </c>
      <c r="O44" s="84">
        <f t="shared" ca="1" si="14"/>
        <v>4</v>
      </c>
      <c r="P44" s="182" t="str">
        <f>TKB!$D$12</f>
        <v>HDH-T</v>
      </c>
      <c r="Q44" s="81"/>
      <c r="R44" s="82" t="str">
        <f t="shared" ca="1" si="15"/>
        <v>Luyện tập chung</v>
      </c>
      <c r="S44" s="83" t="str">
        <f t="shared" ca="1" si="16"/>
        <v>Vở CEHT, BP, PM</v>
      </c>
      <c r="U44" s="42"/>
      <c r="V44" s="122"/>
      <c r="W44" s="126"/>
      <c r="X44" s="78"/>
    </row>
    <row r="45" spans="1:24" s="77" customFormat="1" ht="24" customHeight="1" x14ac:dyDescent="0.2">
      <c r="A45" s="34" t="str">
        <f t="shared" si="0"/>
        <v/>
      </c>
      <c r="B45" s="35">
        <f t="shared" si="10"/>
        <v>2</v>
      </c>
      <c r="C45" s="202"/>
      <c r="D45" s="95">
        <v>5</v>
      </c>
      <c r="E45" s="88">
        <f ca="1">COUNTIF($G$6:G45,G45)+COUNTIF(OFFSET($P$6,0,0,IF(MOD(ROW(P45),5)&lt;&gt;0,INT((ROW(P45)-ROW($P$6)+1)/5)*5,INT((ROW(P45)-ROW($P$6))/5)*5),1),G45)</f>
        <v>17</v>
      </c>
      <c r="F45" s="88" t="str">
        <f t="shared" si="11"/>
        <v/>
      </c>
      <c r="G45" s="183">
        <f>TKB!$C$13</f>
        <v>0</v>
      </c>
      <c r="H45" s="89"/>
      <c r="I45" s="90" t="str">
        <f t="shared" si="12"/>
        <v/>
      </c>
      <c r="J45" s="91" t="str">
        <f t="shared" si="13"/>
        <v/>
      </c>
      <c r="K45" s="72"/>
      <c r="L45" s="202"/>
      <c r="M45" s="87">
        <v>5</v>
      </c>
      <c r="N45" s="84" t="str">
        <f ca="1">IF(P45=0,"",COUNTIF($P$6:P45,P45)+COUNTIF(OFFSET($G$6,0,0,INT((ROW(G45)-ROW($G$6))/5+1)*5,1),P45))</f>
        <v/>
      </c>
      <c r="O45" s="92" t="str">
        <f t="shared" si="14"/>
        <v/>
      </c>
      <c r="P45" s="183">
        <f>TKB!$D$13</f>
        <v>0</v>
      </c>
      <c r="Q45" s="89"/>
      <c r="R45" s="90" t="str">
        <f t="shared" si="15"/>
        <v/>
      </c>
      <c r="S45" s="91" t="str">
        <f t="shared" si="16"/>
        <v/>
      </c>
      <c r="U45" s="42"/>
      <c r="V45" s="122"/>
      <c r="W45" s="126"/>
      <c r="X45" s="78"/>
    </row>
    <row r="46" spans="1:24" s="77" customFormat="1" ht="24" customHeight="1" x14ac:dyDescent="0.2">
      <c r="A46" s="34" t="str">
        <f t="shared" si="0"/>
        <v/>
      </c>
      <c r="B46" s="35">
        <f t="shared" si="10"/>
        <v>2</v>
      </c>
      <c r="C46" s="200" t="str">
        <f>CONCATENATE("Tư ",CHAR(10),DAY(V33+2),"/",MONTH(V33+2))</f>
        <v>Tư 
16/9</v>
      </c>
      <c r="D46" s="67">
        <v>1</v>
      </c>
      <c r="E46" s="68">
        <f ca="1">COUNTIF($G$6:G46,G46)+COUNTIF(OFFSET($P$6,0,0,IF(MOD(ROW(P46),5)&lt;&gt;0,INT((ROW(P46)-ROW($P$6)+1)/5)*5,INT((ROW(P46)-ROW($P$6))/5)*5),1),G46)</f>
        <v>6</v>
      </c>
      <c r="F46" s="68">
        <f t="shared" ca="1" si="11"/>
        <v>6</v>
      </c>
      <c r="G46" s="182" t="str">
        <f>TKB!$C$14</f>
        <v>Tập đọc</v>
      </c>
      <c r="H46" s="93"/>
      <c r="I46" s="70" t="str">
        <f t="shared" ca="1" si="12"/>
        <v>Làm việc thật là vui.</v>
      </c>
      <c r="J46" s="71" t="str">
        <f t="shared" ca="1" si="13"/>
        <v xml:space="preserve"> Máy chiếu,GAĐT</v>
      </c>
      <c r="K46" s="72"/>
      <c r="L46" s="200" t="str">
        <f>+C46</f>
        <v>Tư 
16/9</v>
      </c>
      <c r="M46" s="67">
        <v>1</v>
      </c>
      <c r="N46" s="94">
        <f ca="1">IF(P46=0,"",COUNTIF($P$6:P46,P46)+COUNTIF(OFFSET($G$6,0,0,INT((ROW(G46)-ROW($G$6))/5+1)*5,1),P46))</f>
        <v>2</v>
      </c>
      <c r="O46" s="94">
        <f t="shared" ca="1" si="14"/>
        <v>2</v>
      </c>
      <c r="P46" s="181" t="str">
        <f>TKB!$D$14</f>
        <v>HĐTT-ĐS</v>
      </c>
      <c r="Q46" s="93"/>
      <c r="R46" s="70" t="str">
        <f t="shared" ca="1" si="15"/>
        <v>Đọc sách</v>
      </c>
      <c r="S46" s="71" t="str">
        <f t="shared" ca="1" si="16"/>
        <v>sách, truyện</v>
      </c>
      <c r="U46" s="42"/>
      <c r="V46" s="122"/>
      <c r="W46" s="126"/>
      <c r="X46" s="78"/>
    </row>
    <row r="47" spans="1:24" s="77" customFormat="1" ht="24" customHeight="1" x14ac:dyDescent="0.2">
      <c r="A47" s="34" t="str">
        <f t="shared" si="0"/>
        <v/>
      </c>
      <c r="B47" s="35">
        <f t="shared" si="10"/>
        <v>2</v>
      </c>
      <c r="C47" s="201"/>
      <c r="D47" s="79">
        <v>2</v>
      </c>
      <c r="E47" s="80">
        <f ca="1">COUNTIF($G$6:G47,G47)+COUNTIF(OFFSET($P$6,0,0,IF(MOD(ROW(P47),5)&lt;&gt;0,INT((ROW(P47)-ROW($P$6)+1)/5)*5,INT((ROW(P47)-ROW($P$6))/5)*5),1),G47)</f>
        <v>4</v>
      </c>
      <c r="F47" s="80">
        <f t="shared" ca="1" si="11"/>
        <v>4</v>
      </c>
      <c r="G47" s="182" t="str">
        <f>TKB!$C$15</f>
        <v>Tiếng Anh</v>
      </c>
      <c r="H47" s="81"/>
      <c r="I47" s="82" t="str">
        <f t="shared" ca="1" si="12"/>
        <v>Unit 5. Lesson 3</v>
      </c>
      <c r="J47" s="83">
        <f t="shared" ca="1" si="13"/>
        <v>0</v>
      </c>
      <c r="K47" s="72"/>
      <c r="L47" s="201"/>
      <c r="M47" s="79">
        <v>2</v>
      </c>
      <c r="N47" s="84">
        <f ca="1">IF(P47=0,"",COUNTIF($P$6:P47,P47)+COUNTIF(OFFSET($G$6,0,0,INT((ROW(G47)-ROW($G$6))/5+1)*5,1),P47))</f>
        <v>2</v>
      </c>
      <c r="O47" s="84">
        <f t="shared" ca="1" si="14"/>
        <v>5</v>
      </c>
      <c r="P47" s="181" t="str">
        <f>TKB!$D$15</f>
        <v>Âm nhạc TC</v>
      </c>
      <c r="Q47" s="81"/>
      <c r="R47" s="82" t="str">
        <f t="shared" ca="1" si="15"/>
        <v>Học bài hát: Chim bay cò bay</v>
      </c>
      <c r="S47" s="83">
        <f t="shared" ca="1" si="16"/>
        <v>0</v>
      </c>
      <c r="U47" s="42"/>
      <c r="V47" s="122"/>
      <c r="W47" s="126"/>
      <c r="X47" s="78"/>
    </row>
    <row r="48" spans="1:24" s="77" customFormat="1" ht="24" customHeight="1" x14ac:dyDescent="0.2">
      <c r="A48" s="34" t="str">
        <f t="shared" si="0"/>
        <v/>
      </c>
      <c r="B48" s="35">
        <f t="shared" si="10"/>
        <v>2</v>
      </c>
      <c r="C48" s="201"/>
      <c r="D48" s="79">
        <v>3</v>
      </c>
      <c r="E48" s="80">
        <f ca="1">COUNTIF($G$6:G48,G48)+COUNTIF(OFFSET($P$6,0,0,IF(MOD(ROW(P48),5)&lt;&gt;0,INT((ROW(P48)-ROW($P$6)+1)/5)*5,INT((ROW(P48)-ROW($P$6))/5)*5),1),G48)</f>
        <v>8</v>
      </c>
      <c r="F48" s="80">
        <f t="shared" ca="1" si="11"/>
        <v>8</v>
      </c>
      <c r="G48" s="182" t="str">
        <f>TKB!$C$16</f>
        <v>Toán</v>
      </c>
      <c r="H48" s="81"/>
      <c r="I48" s="82" t="str">
        <f t="shared" ca="1" si="12"/>
        <v>Luyện tập</v>
      </c>
      <c r="J48" s="83" t="str">
        <f t="shared" ca="1" si="13"/>
        <v>SGK, bảng phụ, MT-MC</v>
      </c>
      <c r="K48" s="72"/>
      <c r="L48" s="201"/>
      <c r="M48" s="73">
        <v>3</v>
      </c>
      <c r="N48" s="84">
        <f ca="1">IF(P48=0,"",COUNTIF($P$6:P48,P48)+COUNTIF(OFFSET($G$6,0,0,INT((ROW(G48)-ROW($G$6))/5+1)*5,1),P48))</f>
        <v>5</v>
      </c>
      <c r="O48" s="74">
        <f t="shared" ca="1" si="14"/>
        <v>5</v>
      </c>
      <c r="P48" s="185" t="str">
        <f>TKB!$D$16</f>
        <v>HDH-T</v>
      </c>
      <c r="Q48" s="81"/>
      <c r="R48" s="82" t="str">
        <f t="shared" ca="1" si="15"/>
        <v>Số bị trừ - Số trừ - Hiệu</v>
      </c>
      <c r="S48" s="83" t="str">
        <f t="shared" ca="1" si="16"/>
        <v>Vở CEHT, BP, PM</v>
      </c>
      <c r="U48" s="42"/>
      <c r="V48" s="122"/>
      <c r="W48" s="126"/>
      <c r="X48" s="78"/>
    </row>
    <row r="49" spans="1:24" s="77" customFormat="1" ht="24" customHeight="1" x14ac:dyDescent="0.2">
      <c r="A49" s="34" t="str">
        <f t="shared" si="0"/>
        <v/>
      </c>
      <c r="B49" s="35">
        <f t="shared" si="10"/>
        <v>2</v>
      </c>
      <c r="C49" s="201"/>
      <c r="D49" s="79">
        <v>4</v>
      </c>
      <c r="E49" s="84">
        <f ca="1">COUNTIF($G$6:G49,G49)+COUNTIF(OFFSET($P$6,0,0,IF(MOD(ROW(P49),5)&lt;&gt;0,INT((ROW(P49)-ROW($P$6)+1)/5)*5,INT((ROW(P49)-ROW($P$6))/5)*5),1),G49)</f>
        <v>2</v>
      </c>
      <c r="F49" s="84">
        <f t="shared" ca="1" si="11"/>
        <v>2</v>
      </c>
      <c r="G49" s="182" t="str">
        <f>TKB!$C$17</f>
        <v>Tập viết</v>
      </c>
      <c r="H49" s="81"/>
      <c r="I49" s="82" t="str">
        <f t="shared" ca="1" si="12"/>
        <v>Chữ hoa: Ă, Â</v>
      </c>
      <c r="J49" s="83" t="str">
        <f ca="1">IF(G49=0,"",VLOOKUP(E49&amp;G49,PPCT,7,0))</f>
        <v xml:space="preserve">Chữ mẫu, bảng phụ, </v>
      </c>
      <c r="K49" s="72"/>
      <c r="L49" s="201"/>
      <c r="M49" s="79">
        <v>4</v>
      </c>
      <c r="N49" s="84">
        <f ca="1">IF(P49=0,"",COUNTIF($P$6:P49,P49)+COUNTIF(OFFSET($G$6,0,0,INT((ROW(G49)-ROW($G$6))/5+1)*5,1),P49))</f>
        <v>3</v>
      </c>
      <c r="O49" s="84">
        <f t="shared" ca="1" si="14"/>
        <v>3</v>
      </c>
      <c r="P49" s="182" t="str">
        <f>TKB!$D$17</f>
        <v>HĐTT-CĐ</v>
      </c>
      <c r="Q49" s="81"/>
      <c r="R49" s="82" t="str">
        <f t="shared" ca="1" si="15"/>
        <v>ATGT bài 2 : Tìm hiểu đường phố</v>
      </c>
      <c r="S49" s="83" t="str">
        <f t="shared" ca="1" si="16"/>
        <v>Tài liệu ANGT</v>
      </c>
      <c r="U49" s="42"/>
      <c r="V49" s="122"/>
      <c r="W49" s="126"/>
      <c r="X49" s="78"/>
    </row>
    <row r="50" spans="1:24" s="77" customFormat="1" ht="24" customHeight="1" x14ac:dyDescent="0.2">
      <c r="A50" s="34" t="str">
        <f t="shared" si="0"/>
        <v/>
      </c>
      <c r="B50" s="35">
        <f t="shared" si="10"/>
        <v>2</v>
      </c>
      <c r="C50" s="202"/>
      <c r="D50" s="95">
        <v>5</v>
      </c>
      <c r="E50" s="88">
        <f ca="1">COUNTIF($G$6:G50,G50)+COUNTIF(OFFSET($P$6,0,0,IF(MOD(ROW(P50),5)&lt;&gt;0,INT((ROW(P50)-ROW($P$6)+1)/5)*5,INT((ROW(P50)-ROW($P$6))/5)*5),1),G50)</f>
        <v>19</v>
      </c>
      <c r="F50" s="88" t="str">
        <f t="shared" si="11"/>
        <v/>
      </c>
      <c r="G50" s="183">
        <f>TKB!$C$18</f>
        <v>0</v>
      </c>
      <c r="H50" s="89"/>
      <c r="I50" s="90" t="str">
        <f t="shared" si="12"/>
        <v/>
      </c>
      <c r="J50" s="91" t="str">
        <f t="shared" ref="J50:J60" si="17">IF(G50=0,"",VLOOKUP(E50&amp;G50,PPCT,7,0))</f>
        <v/>
      </c>
      <c r="K50" s="72"/>
      <c r="L50" s="202"/>
      <c r="M50" s="87">
        <v>5</v>
      </c>
      <c r="N50" s="84" t="str">
        <f ca="1">IF(P50=0,"",COUNTIF($P$6:P50,P50)+COUNTIF(OFFSET($G$6,0,0,INT((ROW(G50)-ROW($G$6))/5+1)*5,1),P50))</f>
        <v/>
      </c>
      <c r="O50" s="92" t="str">
        <f t="shared" si="14"/>
        <v/>
      </c>
      <c r="P50" s="183">
        <f>TKB!$D$18</f>
        <v>0</v>
      </c>
      <c r="Q50" s="89"/>
      <c r="R50" s="90" t="str">
        <f t="shared" si="15"/>
        <v/>
      </c>
      <c r="S50" s="91" t="str">
        <f t="shared" si="16"/>
        <v/>
      </c>
      <c r="U50" s="42"/>
      <c r="V50" s="122"/>
      <c r="W50" s="126"/>
      <c r="X50" s="78"/>
    </row>
    <row r="51" spans="1:24" s="77" customFormat="1" ht="24" customHeight="1" x14ac:dyDescent="0.2">
      <c r="A51" s="34" t="str">
        <f t="shared" si="0"/>
        <v/>
      </c>
      <c r="B51" s="35">
        <f t="shared" si="10"/>
        <v>2</v>
      </c>
      <c r="C51" s="200" t="str">
        <f>CONCATENATE("Năm ",CHAR(10),DAY(V33+3),"/",MONTH(V33+3))</f>
        <v>Năm 
17/9</v>
      </c>
      <c r="D51" s="67">
        <v>1</v>
      </c>
      <c r="E51" s="68">
        <f ca="1">COUNTIF($G$6:G51,G51)+COUNTIF(OFFSET($P$6,0,0,IF(MOD(ROW(P51),5)&lt;&gt;0,INT((ROW(P51)-ROW($P$6)+1)/5)*5,INT((ROW(P51)-ROW($P$6))/5)*5),1),G51)</f>
        <v>4</v>
      </c>
      <c r="F51" s="68">
        <f t="shared" ca="1" si="11"/>
        <v>4</v>
      </c>
      <c r="G51" s="181" t="str">
        <f>TKB!$C$19</f>
        <v>Chính tả</v>
      </c>
      <c r="H51" s="93"/>
      <c r="I51" s="70" t="str">
        <f t="shared" ca="1" si="12"/>
        <v>NV: Làm việc thật là vui.</v>
      </c>
      <c r="J51" s="71" t="str">
        <f t="shared" ca="1" si="17"/>
        <v>vở mẫu, MT-MC</v>
      </c>
      <c r="K51" s="72"/>
      <c r="L51" s="200" t="str">
        <f>+C51</f>
        <v>Năm 
17/9</v>
      </c>
      <c r="M51" s="67">
        <v>1</v>
      </c>
      <c r="N51" s="94">
        <f ca="1">IF(P51=0,"",COUNTIF($P$6:P51,P51)+COUNTIF(OFFSET($G$6,0,0,INT((ROW(G51)-ROW($G$6))/5+1)*5,1),P51))</f>
        <v>2</v>
      </c>
      <c r="O51" s="94">
        <f t="shared" ca="1" si="14"/>
        <v>2</v>
      </c>
      <c r="P51" s="181" t="str">
        <f>TKB!$D$19</f>
        <v>TN&amp;XH</v>
      </c>
      <c r="Q51" s="93"/>
      <c r="R51" s="70" t="str">
        <f t="shared" ca="1" si="15"/>
        <v>Bộ xương</v>
      </c>
      <c r="S51" s="71" t="str">
        <f t="shared" ca="1" si="16"/>
        <v>Tranh SGK, MT-MC</v>
      </c>
      <c r="U51" s="42"/>
      <c r="V51" s="122"/>
      <c r="W51" s="126"/>
      <c r="X51" s="78"/>
    </row>
    <row r="52" spans="1:24" s="77" customFormat="1" ht="24" customHeight="1" x14ac:dyDescent="0.2">
      <c r="A52" s="34" t="str">
        <f t="shared" si="0"/>
        <v/>
      </c>
      <c r="B52" s="35">
        <f t="shared" si="10"/>
        <v>2</v>
      </c>
      <c r="C52" s="201"/>
      <c r="D52" s="79">
        <v>2</v>
      </c>
      <c r="E52" s="80">
        <f ca="1">COUNTIF($G$6:G52,G52)+COUNTIF(OFFSET($P$6,0,0,IF(MOD(ROW(P52),5)&lt;&gt;0,INT((ROW(P52)-ROW($P$6)+1)/5)*5,INT((ROW(P52)-ROW($P$6))/5)*5),1),G52)</f>
        <v>9</v>
      </c>
      <c r="F52" s="80">
        <f t="shared" ca="1" si="11"/>
        <v>9</v>
      </c>
      <c r="G52" s="182" t="str">
        <f>TKB!$C$20</f>
        <v>Toán</v>
      </c>
      <c r="H52" s="81"/>
      <c r="I52" s="82" t="str">
        <f t="shared" ca="1" si="12"/>
        <v>Luyện tập chung</v>
      </c>
      <c r="J52" s="83" t="str">
        <f t="shared" ca="1" si="17"/>
        <v>SGK, bảng phụ, MT-MC</v>
      </c>
      <c r="K52" s="72"/>
      <c r="L52" s="201"/>
      <c r="M52" s="79">
        <v>2</v>
      </c>
      <c r="N52" s="84">
        <f ca="1">IF(P52=0,"",COUNTIF($P$6:P52,P52)+COUNTIF(OFFSET($G$6,0,0,INT((ROW(G52)-ROW($G$6))/5+1)*5,1),P52))</f>
        <v>2</v>
      </c>
      <c r="O52" s="84">
        <f t="shared" ca="1" si="14"/>
        <v>2</v>
      </c>
      <c r="P52" s="182" t="str">
        <f>TKB!$D$20</f>
        <v>Thủ công</v>
      </c>
      <c r="Q52" s="81"/>
      <c r="R52" s="82" t="str">
        <f t="shared" ca="1" si="15"/>
        <v>Gấp tên lửa</v>
      </c>
      <c r="S52" s="83" t="str">
        <f t="shared" ca="1" si="16"/>
        <v>GM, kéo, tranh QT</v>
      </c>
      <c r="U52" s="42"/>
      <c r="V52" s="122"/>
      <c r="W52" s="126"/>
      <c r="X52" s="78"/>
    </row>
    <row r="53" spans="1:24" s="77" customFormat="1" ht="24" customHeight="1" x14ac:dyDescent="0.2">
      <c r="A53" s="34" t="str">
        <f t="shared" si="0"/>
        <v/>
      </c>
      <c r="B53" s="35">
        <f t="shared" si="10"/>
        <v>2</v>
      </c>
      <c r="C53" s="201"/>
      <c r="D53" s="79">
        <v>3</v>
      </c>
      <c r="E53" s="84">
        <f ca="1">COUNTIF($G$6:G53,G53)+COUNTIF(OFFSET($P$6,0,0,IF(MOD(ROW(P53),5)&lt;&gt;0,INT((ROW(P53)-ROW($P$6)+1)/5)*5,INT((ROW(P53)-ROW($P$6))/5)*5),1),G53)</f>
        <v>2</v>
      </c>
      <c r="F53" s="84">
        <f t="shared" ca="1" si="11"/>
        <v>2</v>
      </c>
      <c r="G53" s="182" t="str">
        <f>TKB!$C$21</f>
        <v>Thể dục TC</v>
      </c>
      <c r="H53" s="81"/>
      <c r="I53" s="82" t="str">
        <f t="shared" ca="1" si="12"/>
        <v>Ôn dàn hàng ngang, dồn hàng</v>
      </c>
      <c r="J53" s="83">
        <f t="shared" ca="1" si="17"/>
        <v>0</v>
      </c>
      <c r="K53" s="72"/>
      <c r="L53" s="201"/>
      <c r="M53" s="73">
        <v>3</v>
      </c>
      <c r="N53" s="84">
        <f ca="1">IF(P53=0,"",COUNTIF($P$6:P53,P53)+COUNTIF(OFFSET($G$6,0,0,INT((ROW(G53)-ROW($G$6))/5+1)*5,1),P53))</f>
        <v>6</v>
      </c>
      <c r="O53" s="74">
        <f t="shared" ca="1" si="14"/>
        <v>6</v>
      </c>
      <c r="P53" s="185" t="str">
        <f>TKB!$D$21</f>
        <v>HDH-TV</v>
      </c>
      <c r="Q53" s="81"/>
      <c r="R53" s="82" t="str">
        <f t="shared" ca="1" si="15"/>
        <v>Luyện từ và câu</v>
      </c>
      <c r="S53" s="83" t="str">
        <f t="shared" ca="1" si="16"/>
        <v>Vở CEHTV, BP, PM</v>
      </c>
      <c r="U53" s="42"/>
      <c r="V53" s="122"/>
      <c r="W53" s="126"/>
      <c r="X53" s="78"/>
    </row>
    <row r="54" spans="1:24" s="77" customFormat="1" ht="24" customHeight="1" x14ac:dyDescent="0.2">
      <c r="A54" s="34" t="str">
        <f t="shared" si="0"/>
        <v/>
      </c>
      <c r="B54" s="35">
        <f t="shared" si="10"/>
        <v>2</v>
      </c>
      <c r="C54" s="201"/>
      <c r="D54" s="79">
        <v>4</v>
      </c>
      <c r="E54" s="84">
        <f ca="1">COUNTIF($G$6:G54,G54)+COUNTIF(OFFSET($P$6,0,0,IF(MOD(ROW(P54),5)&lt;&gt;0,INT((ROW(P54)-ROW($P$6)+1)/5)*5,INT((ROW(P54)-ROW($P$6))/5)*5),1),G54)</f>
        <v>2</v>
      </c>
      <c r="F54" s="84">
        <f t="shared" ca="1" si="11"/>
        <v>2</v>
      </c>
      <c r="G54" s="182" t="str">
        <f>TKB!$C$22</f>
        <v>LT &amp; Câu</v>
      </c>
      <c r="H54" s="81"/>
      <c r="I54" s="82" t="str">
        <f t="shared" ca="1" si="12"/>
        <v>Mở rộng vốn từ: từ ngữ về học tập. Dấu chấm hỏi.</v>
      </c>
      <c r="J54" s="83" t="str">
        <f t="shared" ca="1" si="17"/>
        <v>bảng phụ, MT-MC</v>
      </c>
      <c r="K54" s="72"/>
      <c r="L54" s="201"/>
      <c r="M54" s="79">
        <v>4</v>
      </c>
      <c r="N54" s="84">
        <f ca="1">IF(P54=0,"",COUNTIF($P$6:P54,P54)+COUNTIF(OFFSET($G$6,0,0,INT((ROW(G54)-ROW($G$6))/5+1)*5,1),P54))</f>
        <v>4</v>
      </c>
      <c r="O54" s="84">
        <f t="shared" ca="1" si="14"/>
        <v>4</v>
      </c>
      <c r="P54" s="182" t="str">
        <f>TKB!$D$22</f>
        <v>HĐTT-CĐ</v>
      </c>
      <c r="Q54" s="81"/>
      <c r="R54" s="82" t="str">
        <f t="shared" ca="1" si="15"/>
        <v>Quyền lợi và nghĩa vụ học sinh</v>
      </c>
      <c r="S54" s="83" t="str">
        <f t="shared" ca="1" si="16"/>
        <v>TL Quyền &amp; nghĩa vụ</v>
      </c>
      <c r="U54" s="42"/>
      <c r="V54" s="122"/>
      <c r="W54" s="126"/>
      <c r="X54" s="78"/>
    </row>
    <row r="55" spans="1:24" s="77" customFormat="1" ht="24" customHeight="1" x14ac:dyDescent="0.2">
      <c r="A55" s="34" t="str">
        <f t="shared" si="0"/>
        <v/>
      </c>
      <c r="B55" s="35">
        <f t="shared" si="10"/>
        <v>2</v>
      </c>
      <c r="C55" s="202"/>
      <c r="D55" s="95">
        <v>5</v>
      </c>
      <c r="E55" s="88">
        <f ca="1">COUNTIF($G$6:G55,G55)+COUNTIF(OFFSET($P$6,0,0,IF(MOD(ROW(P55),5)&lt;&gt;0,INT((ROW(P55)-ROW($P$6)+1)/5)*5,INT((ROW(P55)-ROW($P$6))/5)*5),1),G55)</f>
        <v>21</v>
      </c>
      <c r="F55" s="88" t="str">
        <f t="shared" si="11"/>
        <v/>
      </c>
      <c r="G55" s="183">
        <f>TKB!$C$23</f>
        <v>0</v>
      </c>
      <c r="H55" s="89"/>
      <c r="I55" s="90" t="str">
        <f t="shared" si="12"/>
        <v/>
      </c>
      <c r="J55" s="91" t="str">
        <f t="shared" si="17"/>
        <v/>
      </c>
      <c r="K55" s="72"/>
      <c r="L55" s="202"/>
      <c r="M55" s="87">
        <v>5</v>
      </c>
      <c r="N55" s="84" t="str">
        <f ca="1">IF(P55=0,"",COUNTIF($P$6:P55,P55)+COUNTIF(OFFSET($G$6,0,0,INT((ROW(G55)-ROW($G$6))/5+1)*5,1),P55))</f>
        <v/>
      </c>
      <c r="O55" s="92" t="str">
        <f t="shared" si="14"/>
        <v/>
      </c>
      <c r="P55" s="183">
        <f>TKB!$D$23</f>
        <v>0</v>
      </c>
      <c r="Q55" s="89"/>
      <c r="R55" s="90" t="str">
        <f t="shared" si="15"/>
        <v/>
      </c>
      <c r="S55" s="91" t="str">
        <f t="shared" si="16"/>
        <v/>
      </c>
      <c r="U55" s="42"/>
      <c r="V55" s="122"/>
      <c r="W55" s="126"/>
      <c r="X55" s="78"/>
    </row>
    <row r="56" spans="1:24" s="77" customFormat="1" ht="24" customHeight="1" x14ac:dyDescent="0.2">
      <c r="A56" s="34" t="str">
        <f t="shared" si="0"/>
        <v/>
      </c>
      <c r="B56" s="35">
        <f t="shared" si="10"/>
        <v>2</v>
      </c>
      <c r="C56" s="197" t="str">
        <f>CONCATENATE("Sáu ",CHAR(10),DAY(V33+4),"/",MONTH(V33+4))</f>
        <v>Sáu 
18/9</v>
      </c>
      <c r="D56" s="67">
        <v>1</v>
      </c>
      <c r="E56" s="68">
        <f ca="1">COUNTIF($G$6:G56,G56)+COUNTIF(OFFSET($P$6,0,0,IF(MOD(ROW(P56),5)&lt;&gt;0,INT((ROW(P56)-ROW($P$6)+1)/5)*5,INT((ROW(P56)-ROW($P$6))/5)*5),1),G56)</f>
        <v>2</v>
      </c>
      <c r="F56" s="68">
        <f t="shared" ca="1" si="11"/>
        <v>2</v>
      </c>
      <c r="G56" s="182" t="str">
        <f>TKB!$C$24</f>
        <v>Mĩ thuật TC</v>
      </c>
      <c r="H56" s="93"/>
      <c r="I56" s="70" t="str">
        <f t="shared" ca="1" si="12"/>
        <v>VTM: hoa lá</v>
      </c>
      <c r="J56" s="71">
        <f t="shared" ca="1" si="17"/>
        <v>0</v>
      </c>
      <c r="K56" s="72"/>
      <c r="L56" s="197" t="str">
        <f>+C56</f>
        <v>Sáu 
18/9</v>
      </c>
      <c r="M56" s="67">
        <v>1</v>
      </c>
      <c r="N56" s="94">
        <f ca="1">IF(P56=0,"",COUNTIF($P$6:P56,P56)+COUNTIF(OFFSET($G$6,0,0,INT((ROW(G56)-ROW($G$6))/5+1)*5,1),P56))</f>
        <v>6</v>
      </c>
      <c r="O56" s="94">
        <f t="shared" ca="1" si="14"/>
        <v>6</v>
      </c>
      <c r="P56" s="181" t="str">
        <f>TKB!$D$24</f>
        <v>HDH-T</v>
      </c>
      <c r="Q56" s="93"/>
      <c r="R56" s="82" t="str">
        <f t="shared" ca="1" si="15"/>
        <v>Số liền trước - Số liền sau</v>
      </c>
      <c r="S56" s="71" t="str">
        <f t="shared" ca="1" si="16"/>
        <v>Vở CEHT, BP, PM</v>
      </c>
      <c r="U56" s="42"/>
      <c r="V56" s="122"/>
      <c r="W56" s="126"/>
      <c r="X56" s="78"/>
    </row>
    <row r="57" spans="1:24" s="77" customFormat="1" ht="24" customHeight="1" x14ac:dyDescent="0.2">
      <c r="A57" s="34" t="str">
        <f t="shared" si="0"/>
        <v/>
      </c>
      <c r="B57" s="35">
        <f t="shared" si="10"/>
        <v>2</v>
      </c>
      <c r="C57" s="198"/>
      <c r="D57" s="79">
        <v>2</v>
      </c>
      <c r="E57" s="80">
        <f ca="1">COUNTIF($G$6:G57,G57)+COUNTIF(OFFSET($P$6,0,0,IF(MOD(ROW(P57),5)&lt;&gt;0,INT((ROW(P57)-ROW($P$6)+1)/5)*5,INT((ROW(P57)-ROW($P$6))/5)*5),1),G57)</f>
        <v>2</v>
      </c>
      <c r="F57" s="80">
        <f t="shared" ca="1" si="11"/>
        <v>2</v>
      </c>
      <c r="G57" s="182" t="str">
        <f>TKB!$C$25</f>
        <v>Tập làm văn</v>
      </c>
      <c r="H57" s="81"/>
      <c r="I57" s="82" t="str">
        <f t="shared" ca="1" si="12"/>
        <v>Chào hỏi . Tự giới thiệu.</v>
      </c>
      <c r="J57" s="83" t="str">
        <f t="shared" ca="1" si="17"/>
        <v>MT-MC,bảng phụ</v>
      </c>
      <c r="K57" s="72"/>
      <c r="L57" s="198"/>
      <c r="M57" s="79">
        <v>2</v>
      </c>
      <c r="N57" s="84">
        <f ca="1">IF(P57=0,"",COUNTIF($P$6:P57,P57)+COUNTIF(OFFSET($G$6,0,0,INT((ROW(G57)-ROW($G$6))/5+1)*5,1),P57))</f>
        <v>2</v>
      </c>
      <c r="O57" s="84">
        <f t="shared" ca="1" si="14"/>
        <v>2</v>
      </c>
      <c r="P57" s="182" t="str">
        <f>TKB!$D$25</f>
        <v>HĐTT-SHL</v>
      </c>
      <c r="Q57" s="81"/>
      <c r="R57" s="82" t="str">
        <f t="shared" ca="1" si="15"/>
        <v>Sơ kết tuần 2</v>
      </c>
      <c r="S57" s="83" t="str">
        <f t="shared" ca="1" si="16"/>
        <v>phần thưởng</v>
      </c>
      <c r="U57" s="42"/>
      <c r="V57" s="122"/>
      <c r="W57" s="126"/>
      <c r="X57" s="78"/>
    </row>
    <row r="58" spans="1:24" s="77" customFormat="1" ht="24" customHeight="1" x14ac:dyDescent="0.2">
      <c r="A58" s="34" t="str">
        <f t="shared" si="0"/>
        <v/>
      </c>
      <c r="B58" s="35">
        <f t="shared" si="10"/>
        <v>2</v>
      </c>
      <c r="C58" s="198"/>
      <c r="D58" s="73">
        <v>3</v>
      </c>
      <c r="E58" s="84">
        <f ca="1">COUNTIF($G$6:G58,G58)+COUNTIF(OFFSET($P$6,0,0,IF(MOD(ROW(P58),5)&lt;&gt;0,INT((ROW(P58)-ROW($P$6)+1)/5)*5,INT((ROW(P58)-ROW($P$6))/5)*5),1),G58)</f>
        <v>10</v>
      </c>
      <c r="F58" s="84">
        <f t="shared" ca="1" si="11"/>
        <v>10</v>
      </c>
      <c r="G58" s="182" t="str">
        <f>TKB!$C$26</f>
        <v>Toán</v>
      </c>
      <c r="H58" s="81"/>
      <c r="I58" s="82" t="str">
        <f t="shared" ca="1" si="12"/>
        <v>Luyện tập chung</v>
      </c>
      <c r="J58" s="83" t="str">
        <f t="shared" ca="1" si="17"/>
        <v>SGK, bảng phụ, MT-MC</v>
      </c>
      <c r="K58" s="72"/>
      <c r="L58" s="198"/>
      <c r="M58" s="73">
        <v>3</v>
      </c>
      <c r="N58" s="84" t="str">
        <f ca="1">IF(P58=0,"",COUNTIF($P$6:P58,P58)+COUNTIF(OFFSET($G$6,0,0,INT((ROW(G58)-ROW($G$6))/5+1)*5,1),P58))</f>
        <v/>
      </c>
      <c r="O58" s="74" t="str">
        <f t="shared" si="14"/>
        <v/>
      </c>
      <c r="P58" s="185">
        <f>TKB!$D$26</f>
        <v>0</v>
      </c>
      <c r="Q58" s="81"/>
      <c r="R58" s="82" t="str">
        <f t="shared" si="15"/>
        <v/>
      </c>
      <c r="S58" s="83" t="str">
        <f t="shared" si="16"/>
        <v/>
      </c>
      <c r="U58" s="42"/>
      <c r="V58" s="122"/>
      <c r="W58" s="126"/>
      <c r="X58" s="78"/>
    </row>
    <row r="59" spans="1:24" s="77" customFormat="1" ht="24" customHeight="1" x14ac:dyDescent="0.2">
      <c r="A59" s="34" t="str">
        <f t="shared" si="0"/>
        <v/>
      </c>
      <c r="B59" s="35">
        <f t="shared" si="10"/>
        <v>2</v>
      </c>
      <c r="C59" s="198"/>
      <c r="D59" s="79">
        <v>4</v>
      </c>
      <c r="E59" s="84">
        <f ca="1">COUNTIF($G$6:G59,G59)+COUNTIF(OFFSET($P$6,0,0,IF(MOD(ROW(P59),5)&lt;&gt;0,INT((ROW(P59)-ROW($P$6)+1)/5)*5,INT((ROW(P59)-ROW($P$6))/5)*5),1),G59)</f>
        <v>2</v>
      </c>
      <c r="F59" s="84">
        <f t="shared" ca="1" si="11"/>
        <v>2</v>
      </c>
      <c r="G59" s="182" t="str">
        <f>TKB!$C$27</f>
        <v>Đạo đức</v>
      </c>
      <c r="H59" s="81"/>
      <c r="I59" s="82" t="str">
        <f t="shared" ca="1" si="12"/>
        <v>Học tập, sinh hoạt đúng giờ (tiết 2)</v>
      </c>
      <c r="J59" s="83" t="str">
        <f t="shared" ca="1" si="17"/>
        <v>Tranh, máy chiếu</v>
      </c>
      <c r="K59" s="72"/>
      <c r="L59" s="198"/>
      <c r="M59" s="79">
        <v>4</v>
      </c>
      <c r="N59" s="84" t="str">
        <f ca="1">IF(P59=0,"",COUNTIF($P$6:P59,P59)+COUNTIF(OFFSET($G$6,0,0,INT((ROW(G59)-ROW($G$6))/5+1)*5,1),P59))</f>
        <v/>
      </c>
      <c r="O59" s="84" t="str">
        <f t="shared" si="14"/>
        <v/>
      </c>
      <c r="P59" s="182">
        <f>TKB!$D$27</f>
        <v>0</v>
      </c>
      <c r="Q59" s="81"/>
      <c r="R59" s="82" t="str">
        <f t="shared" si="15"/>
        <v/>
      </c>
      <c r="S59" s="83" t="str">
        <f t="shared" si="16"/>
        <v/>
      </c>
      <c r="U59" s="42"/>
      <c r="V59" s="122"/>
      <c r="W59" s="126"/>
      <c r="X59" s="78"/>
    </row>
    <row r="60" spans="1:24" s="77" customFormat="1" ht="24" customHeight="1" thickBot="1" x14ac:dyDescent="0.25">
      <c r="A60" s="34" t="str">
        <f t="shared" si="0"/>
        <v/>
      </c>
      <c r="B60" s="35">
        <f t="shared" si="10"/>
        <v>2</v>
      </c>
      <c r="C60" s="199"/>
      <c r="D60" s="96">
        <v>5</v>
      </c>
      <c r="E60" s="97">
        <f ca="1">COUNTIF($G$6:G60,G60)+COUNTIF(OFFSET($P$6,0,0,IF(MOD(ROW(P60),5)&lt;&gt;0,INT((ROW(P60)-ROW($P$6)+1)/5)*5,INT((ROW(P60)-ROW($P$6))/5)*5),1),G60)</f>
        <v>23</v>
      </c>
      <c r="F60" s="97" t="str">
        <f t="shared" si="11"/>
        <v/>
      </c>
      <c r="G60" s="184">
        <f>TKB!$C$28</f>
        <v>0</v>
      </c>
      <c r="H60" s="98" t="str">
        <f t="shared" ref="H60" si="18">IF(AND($M$1&lt;&gt;"",F60&lt;&gt;""),$M$1,IF(LEN(G60)&gt;$Q$1,RIGHT(G60,$Q$1),""))</f>
        <v/>
      </c>
      <c r="I60" s="99" t="str">
        <f t="shared" si="12"/>
        <v/>
      </c>
      <c r="J60" s="100" t="str">
        <f t="shared" si="17"/>
        <v/>
      </c>
      <c r="K60" s="72"/>
      <c r="L60" s="199"/>
      <c r="M60" s="101">
        <v>5</v>
      </c>
      <c r="N60" s="97" t="str">
        <f ca="1">IF(P60=0,"",COUNTIF($P$6:P60,P60)+COUNTIF(OFFSET($G$6,0,0,INT((ROW(G60)-ROW($G$6))/5+1)*5,1),P60))</f>
        <v/>
      </c>
      <c r="O60" s="97" t="str">
        <f t="shared" si="14"/>
        <v/>
      </c>
      <c r="P60" s="184">
        <f>TKB!$D$28</f>
        <v>0</v>
      </c>
      <c r="Q60" s="98" t="str">
        <f t="shared" ref="Q60" si="19">IF(AND($M$1&lt;&gt;"",O60&lt;&gt;""),$M$1,IF(LEN(P60)&gt;$Q$1,RIGHT(P60,$Q$1),""))</f>
        <v/>
      </c>
      <c r="R60" s="99" t="str">
        <f t="shared" si="15"/>
        <v/>
      </c>
      <c r="S60" s="100" t="str">
        <f t="shared" si="16"/>
        <v/>
      </c>
      <c r="U60" s="42"/>
      <c r="V60" s="122"/>
      <c r="W60" s="126"/>
      <c r="X60" s="78"/>
    </row>
    <row r="61" spans="1:24" s="34" customFormat="1" ht="24" customHeight="1" x14ac:dyDescent="0.2">
      <c r="A61" s="34" t="str">
        <f t="shared" si="0"/>
        <v/>
      </c>
      <c r="B61" s="35">
        <f t="shared" si="10"/>
        <v>2</v>
      </c>
      <c r="C61" s="206"/>
      <c r="D61" s="206"/>
      <c r="E61" s="206"/>
      <c r="F61" s="206"/>
      <c r="G61" s="206"/>
      <c r="H61" s="206"/>
      <c r="I61" s="206"/>
      <c r="J61" s="206"/>
      <c r="K61" s="179"/>
      <c r="L61" s="207"/>
      <c r="M61" s="207"/>
      <c r="N61" s="207"/>
      <c r="O61" s="207"/>
      <c r="P61" s="207"/>
      <c r="Q61" s="207"/>
      <c r="R61" s="207"/>
      <c r="S61" s="207"/>
      <c r="U61" s="42"/>
      <c r="V61" s="122"/>
      <c r="W61" s="126"/>
      <c r="X61" s="43"/>
    </row>
    <row r="62" spans="1:24" s="34" customFormat="1" ht="57.95" customHeight="1" x14ac:dyDescent="0.2">
      <c r="A62" s="34" t="str">
        <f t="shared" si="0"/>
        <v/>
      </c>
      <c r="B62" s="35">
        <f t="shared" ref="B62" si="20">+B63</f>
        <v>3</v>
      </c>
      <c r="C62" s="102" t="str">
        <f>'HUONG DAN'!B54</f>
        <v>©Trường Tiểu học Lê Ngọc Hân, Gia Lâm</v>
      </c>
      <c r="D62" s="179"/>
      <c r="E62" s="103"/>
      <c r="F62" s="103"/>
      <c r="G62" s="104"/>
      <c r="H62" s="104"/>
      <c r="I62" s="104"/>
      <c r="J62" s="104"/>
      <c r="K62" s="104"/>
      <c r="L62" s="180"/>
      <c r="M62" s="180"/>
      <c r="N62" s="105"/>
      <c r="O62" s="105"/>
      <c r="P62" s="106"/>
      <c r="Q62" s="106"/>
      <c r="R62" s="208"/>
      <c r="S62" s="208"/>
      <c r="U62" s="42"/>
      <c r="V62" s="122"/>
      <c r="W62" s="126"/>
      <c r="X62" s="43"/>
    </row>
    <row r="63" spans="1:24" s="34" customFormat="1" ht="24" customHeight="1" thickBot="1" x14ac:dyDescent="0.25">
      <c r="A63" s="34" t="str">
        <f t="shared" si="0"/>
        <v/>
      </c>
      <c r="B63" s="35">
        <f t="shared" ref="B63" si="21">+C63</f>
        <v>3</v>
      </c>
      <c r="C63" s="203">
        <f>+C33+1</f>
        <v>3</v>
      </c>
      <c r="D63" s="203"/>
      <c r="E63" s="44"/>
      <c r="F63" s="103" t="str">
        <f>CONCATENATE("(Từ ngày ",DAY(V63)&amp;"/"&amp; MONTH(V63) &amp;"/"&amp;YEAR(V63)&amp; " đến ngày "  &amp;DAY(V63+4)&amp;  "/" &amp; MONTH(V63+4) &amp; "/" &amp; YEAR(V63+4),")")</f>
        <v>(Từ ngày 21/9/2020 đến ngày 25/9/2020)</v>
      </c>
      <c r="G63" s="104"/>
      <c r="H63" s="104"/>
      <c r="I63" s="40"/>
      <c r="J63" s="40"/>
      <c r="K63" s="40"/>
      <c r="L63" s="48"/>
      <c r="M63" s="48"/>
      <c r="N63" s="49"/>
      <c r="O63" s="49"/>
      <c r="P63" s="50"/>
      <c r="Q63" s="50"/>
      <c r="R63" s="47"/>
      <c r="S63" s="47"/>
      <c r="U63" s="51" t="s">
        <v>32</v>
      </c>
      <c r="V63" s="122">
        <f>$U$1+(C63-1)*7+W63</f>
        <v>44095</v>
      </c>
      <c r="W63" s="127">
        <v>0</v>
      </c>
      <c r="X63" s="43"/>
    </row>
    <row r="64" spans="1:24" s="52" customFormat="1" ht="24" customHeight="1" x14ac:dyDescent="0.2">
      <c r="A64" s="34" t="str">
        <f t="shared" si="0"/>
        <v/>
      </c>
      <c r="B64" s="35">
        <f t="shared" ref="B64:B127" si="22">+B63</f>
        <v>3</v>
      </c>
      <c r="C64" s="204" t="s">
        <v>31</v>
      </c>
      <c r="D64" s="204"/>
      <c r="E64" s="205"/>
      <c r="F64" s="204"/>
      <c r="G64" s="204"/>
      <c r="H64" s="204"/>
      <c r="I64" s="204"/>
      <c r="J64" s="204"/>
      <c r="K64" s="107"/>
      <c r="L64" s="204" t="s">
        <v>0</v>
      </c>
      <c r="M64" s="204"/>
      <c r="N64" s="204"/>
      <c r="O64" s="204"/>
      <c r="P64" s="204"/>
      <c r="Q64" s="204"/>
      <c r="R64" s="204"/>
      <c r="S64" s="204"/>
      <c r="U64" s="42"/>
      <c r="V64" s="123"/>
      <c r="W64" s="128"/>
      <c r="X64" s="53"/>
    </row>
    <row r="65" spans="1:24" s="64" customFormat="1" ht="42.75" x14ac:dyDescent="0.2">
      <c r="A65" s="34" t="str">
        <f t="shared" si="0"/>
        <v/>
      </c>
      <c r="B65" s="35">
        <f t="shared" si="22"/>
        <v>3</v>
      </c>
      <c r="C65" s="108" t="s">
        <v>1</v>
      </c>
      <c r="D65" s="109" t="s">
        <v>2</v>
      </c>
      <c r="E65" s="110" t="s">
        <v>25</v>
      </c>
      <c r="F65" s="110" t="s">
        <v>3</v>
      </c>
      <c r="G65" s="111" t="s">
        <v>10</v>
      </c>
      <c r="H65" s="111" t="s">
        <v>24</v>
      </c>
      <c r="I65" s="111" t="s">
        <v>4</v>
      </c>
      <c r="J65" s="112" t="s">
        <v>5</v>
      </c>
      <c r="K65" s="59"/>
      <c r="L65" s="60" t="s">
        <v>1</v>
      </c>
      <c r="M65" s="61" t="s">
        <v>2</v>
      </c>
      <c r="N65" s="62" t="s">
        <v>25</v>
      </c>
      <c r="O65" s="56" t="s">
        <v>3</v>
      </c>
      <c r="P65" s="63" t="s">
        <v>11</v>
      </c>
      <c r="Q65" s="63" t="s">
        <v>24</v>
      </c>
      <c r="R65" s="63" t="s">
        <v>4</v>
      </c>
      <c r="S65" s="58" t="s">
        <v>5</v>
      </c>
      <c r="U65" s="65"/>
      <c r="V65" s="124"/>
      <c r="W65" s="129"/>
      <c r="X65" s="66"/>
    </row>
    <row r="66" spans="1:24" s="77" customFormat="1" ht="24" customHeight="1" x14ac:dyDescent="0.2">
      <c r="A66" s="34" t="str">
        <f t="shared" si="0"/>
        <v/>
      </c>
      <c r="B66" s="35">
        <f t="shared" si="22"/>
        <v>3</v>
      </c>
      <c r="C66" s="197" t="str">
        <f>CONCATENATE("Hai  ",CHAR(10),DAY(V63),"/",MONTH(V63))</f>
        <v>Hai  
21/9</v>
      </c>
      <c r="D66" s="67">
        <v>1</v>
      </c>
      <c r="E66" s="68">
        <f ca="1">COUNTIF($G$6:G66,G66)+COUNTIF(OFFSET($P$6,0,0,IF(MOD(ROW(P66),5)&lt;&gt;0,INT((ROW(P66)-ROW($P$6)+1)/5)*5,INT((ROW(P66)-ROW($P$6))/5)*5),1),G66)</f>
        <v>3</v>
      </c>
      <c r="F66" s="68">
        <f t="shared" ref="F66:F90" ca="1" si="23">IF(G66=0,"",VLOOKUP(E66&amp;G66,PPCT,2,0))</f>
        <v>3</v>
      </c>
      <c r="G66" s="181" t="str">
        <f>TKB!$C$4</f>
        <v>HĐTT-CC</v>
      </c>
      <c r="H66" s="69"/>
      <c r="I66" s="70" t="str">
        <f t="shared" ref="I66:I90" ca="1" si="24">IF(G66=0,"",VLOOKUP(E66&amp;G66,PPCT,6,0))</f>
        <v>Chào cờ</v>
      </c>
      <c r="J66" s="71">
        <f t="shared" ref="J66:J78" ca="1" si="25">IF(G66=0,"",VLOOKUP(E66&amp;G66,PPCT,7,0))</f>
        <v>0</v>
      </c>
      <c r="K66" s="72"/>
      <c r="L66" s="198" t="str">
        <f>+C66</f>
        <v>Hai  
21/9</v>
      </c>
      <c r="M66" s="73">
        <v>1</v>
      </c>
      <c r="N66" s="74">
        <f ca="1">IF(P66=0,"",COUNTIF($P$6:P66,P66)+COUNTIF(OFFSET($G$6,0,0,INT((ROW(G66)-ROW($G$6))/5+1)*5,1),P66))</f>
        <v>3</v>
      </c>
      <c r="O66" s="68">
        <f t="shared" ref="O66:O90" ca="1" si="26">IF(P66=0,"",VLOOKUP(N66&amp;P66,PPCT,2,0))</f>
        <v>3</v>
      </c>
      <c r="P66" s="185" t="str">
        <f>TKB!$D$4</f>
        <v>Âm nhạc</v>
      </c>
      <c r="Q66" s="69"/>
      <c r="R66" s="75" t="str">
        <f t="shared" ref="R66:R90" ca="1" si="27">IF(P66=0,"",VLOOKUP(N66&amp;P66,PPCT,6,0))</f>
        <v>Ôn: “Bài Thật là hay”</v>
      </c>
      <c r="S66" s="76">
        <f t="shared" ref="S66:S90" ca="1" si="28">IF(P66=0,"",VLOOKUP(N66&amp;P66,PPCT,7,0))</f>
        <v>0</v>
      </c>
      <c r="U66" s="42"/>
      <c r="V66" s="122"/>
      <c r="W66" s="126"/>
      <c r="X66" s="78"/>
    </row>
    <row r="67" spans="1:24" s="77" customFormat="1" ht="24" customHeight="1" x14ac:dyDescent="0.2">
      <c r="A67" s="34" t="str">
        <f t="shared" ref="A67:A130" si="29">IF(OR(B67=$G$1,$G$1="toàn bộ"),"in","")</f>
        <v/>
      </c>
      <c r="B67" s="35">
        <f t="shared" si="22"/>
        <v>3</v>
      </c>
      <c r="C67" s="198"/>
      <c r="D67" s="79">
        <v>2</v>
      </c>
      <c r="E67" s="80">
        <f ca="1">COUNTIF($G$6:G67,G67)+COUNTIF(OFFSET($P$6,0,0,IF(MOD(ROW(P67),5)&lt;&gt;0,INT((ROW(P67)-ROW($P$6)+1)/5)*5,INT((ROW(P67)-ROW($P$6))/5)*5),1),G67)</f>
        <v>11</v>
      </c>
      <c r="F67" s="80">
        <f t="shared" ca="1" si="23"/>
        <v>11</v>
      </c>
      <c r="G67" s="182" t="str">
        <f>TKB!$C$5</f>
        <v>Toán</v>
      </c>
      <c r="H67" s="81"/>
      <c r="I67" s="82" t="str">
        <f t="shared" ca="1" si="24"/>
        <v>Kiểm tra</v>
      </c>
      <c r="J67" s="83" t="str">
        <f t="shared" ca="1" si="25"/>
        <v>Phiếu KT</v>
      </c>
      <c r="K67" s="72"/>
      <c r="L67" s="198"/>
      <c r="M67" s="79">
        <v>2</v>
      </c>
      <c r="N67" s="84">
        <f ca="1">IF(P67=0,"",COUNTIF($P$6:P67,P67)+COUNTIF(OFFSET($G$6,0,0,INT((ROW(G67)-ROW($G$6))/5+1)*5,1),P67))</f>
        <v>5</v>
      </c>
      <c r="O67" s="84">
        <f t="shared" ca="1" si="26"/>
        <v>5</v>
      </c>
      <c r="P67" s="182" t="str">
        <f>TKB!$D$5</f>
        <v>Thể dục</v>
      </c>
      <c r="Q67" s="81"/>
      <c r="R67" s="82" t="str">
        <f t="shared" ca="1" si="27"/>
        <v>Quay phải, quay trái. Trò chơi: Qua đường lội</v>
      </c>
      <c r="S67" s="85">
        <f t="shared" ca="1" si="28"/>
        <v>0</v>
      </c>
      <c r="U67" s="42"/>
      <c r="V67" s="122"/>
      <c r="W67" s="126"/>
      <c r="X67" s="78"/>
    </row>
    <row r="68" spans="1:24" s="77" customFormat="1" ht="24" customHeight="1" x14ac:dyDescent="0.2">
      <c r="A68" s="34" t="str">
        <f t="shared" si="29"/>
        <v/>
      </c>
      <c r="B68" s="35">
        <f t="shared" si="22"/>
        <v>3</v>
      </c>
      <c r="C68" s="198"/>
      <c r="D68" s="73">
        <v>3</v>
      </c>
      <c r="E68" s="84">
        <f ca="1">COUNTIF($G$6:G68,G68)+COUNTIF(OFFSET($P$6,0,0,IF(MOD(ROW(P68),5)&lt;&gt;0,INT((ROW(P68)-ROW($P$6)+1)/5)*5,INT((ROW(P68)-ROW($P$6))/5)*5),1),G68)</f>
        <v>7</v>
      </c>
      <c r="F68" s="84">
        <f t="shared" ca="1" si="23"/>
        <v>7</v>
      </c>
      <c r="G68" s="182" t="str">
        <f>TKB!$C$6</f>
        <v>Tập đọc</v>
      </c>
      <c r="H68" s="81"/>
      <c r="I68" s="82" t="str">
        <f t="shared" ca="1" si="24"/>
        <v>Bạn của Nai nhỏ.</v>
      </c>
      <c r="J68" s="83" t="str">
        <f t="shared" ca="1" si="25"/>
        <v xml:space="preserve"> Máy chiếu,GAĐT</v>
      </c>
      <c r="K68" s="72"/>
      <c r="L68" s="198"/>
      <c r="M68" s="73">
        <v>3</v>
      </c>
      <c r="N68" s="84">
        <f ca="1">IF(P68=0,"",COUNTIF($P$6:P68,P68)+COUNTIF(OFFSET($G$6,0,0,INT((ROW(G68)-ROW($G$6))/5+1)*5,1),P68))</f>
        <v>7</v>
      </c>
      <c r="O68" s="74">
        <f t="shared" ca="1" si="26"/>
        <v>7</v>
      </c>
      <c r="P68" s="185" t="str">
        <f>TKB!$D$6</f>
        <v>HDH-TV</v>
      </c>
      <c r="Q68" s="81"/>
      <c r="R68" s="75" t="str">
        <f t="shared" ca="1" si="27"/>
        <v>Tập làm văn</v>
      </c>
      <c r="S68" s="83" t="str">
        <f t="shared" ca="1" si="28"/>
        <v>Vở CEHTV, BP, PM</v>
      </c>
      <c r="U68" s="42"/>
      <c r="V68" s="122"/>
      <c r="W68" s="126"/>
      <c r="X68" s="78"/>
    </row>
    <row r="69" spans="1:24" s="77" customFormat="1" ht="24" customHeight="1" x14ac:dyDescent="0.2">
      <c r="A69" s="34" t="str">
        <f t="shared" si="29"/>
        <v/>
      </c>
      <c r="B69" s="35">
        <f t="shared" si="22"/>
        <v>3</v>
      </c>
      <c r="C69" s="198"/>
      <c r="D69" s="79">
        <v>4</v>
      </c>
      <c r="E69" s="84">
        <f ca="1">COUNTIF($G$6:G69,G69)+COUNTIF(OFFSET($P$6,0,0,IF(MOD(ROW(P69),5)&lt;&gt;0,INT((ROW(P69)-ROW($P$6)+1)/5)*5,INT((ROW(P69)-ROW($P$6))/5)*5),1),G69)</f>
        <v>8</v>
      </c>
      <c r="F69" s="84">
        <f t="shared" ca="1" si="23"/>
        <v>8</v>
      </c>
      <c r="G69" s="182" t="str">
        <f>TKB!$C$7</f>
        <v>Tập đọc</v>
      </c>
      <c r="H69" s="81"/>
      <c r="I69" s="82" t="str">
        <f t="shared" ca="1" si="24"/>
        <v>Bạn của Nai nhỏ.</v>
      </c>
      <c r="J69" s="83" t="str">
        <f t="shared" ca="1" si="25"/>
        <v xml:space="preserve"> Máy chiếu,GAĐT</v>
      </c>
      <c r="K69" s="72"/>
      <c r="L69" s="198"/>
      <c r="M69" s="79">
        <v>4</v>
      </c>
      <c r="N69" s="84" t="str">
        <f ca="1">IF(P69=0,"",COUNTIF($P$6:P69,P69)+COUNTIF(OFFSET($G$6,0,0,INT((ROW(G69)-ROW($G$6))/5+1)*5,1),P69))</f>
        <v/>
      </c>
      <c r="O69" s="84" t="str">
        <f t="shared" si="26"/>
        <v/>
      </c>
      <c r="P69" s="182">
        <f>TKB!$D$7</f>
        <v>0</v>
      </c>
      <c r="Q69" s="81"/>
      <c r="R69" s="82" t="str">
        <f t="shared" si="27"/>
        <v/>
      </c>
      <c r="S69" s="76" t="str">
        <f t="shared" si="28"/>
        <v/>
      </c>
      <c r="U69" s="42"/>
      <c r="V69" s="122"/>
      <c r="W69" s="126"/>
      <c r="X69" s="78"/>
    </row>
    <row r="70" spans="1:24" s="77" customFormat="1" ht="24" customHeight="1" x14ac:dyDescent="0.2">
      <c r="A70" s="34" t="str">
        <f t="shared" si="29"/>
        <v/>
      </c>
      <c r="B70" s="35">
        <f t="shared" si="22"/>
        <v>3</v>
      </c>
      <c r="C70" s="198"/>
      <c r="D70" s="87">
        <v>5</v>
      </c>
      <c r="E70" s="88">
        <f ca="1">COUNTIF($G$6:G70,G70)+COUNTIF(OFFSET($P$6,0,0,IF(MOD(ROW(P70),5)&lt;&gt;0,INT((ROW(P70)-ROW($P$6)+1)/5)*5,INT((ROW(P70)-ROW($P$6))/5)*5),1),G70)</f>
        <v>27</v>
      </c>
      <c r="F70" s="88" t="str">
        <f t="shared" si="23"/>
        <v/>
      </c>
      <c r="G70" s="183">
        <f>TKB!$C$8</f>
        <v>0</v>
      </c>
      <c r="H70" s="89"/>
      <c r="I70" s="90" t="str">
        <f t="shared" si="24"/>
        <v/>
      </c>
      <c r="J70" s="91" t="str">
        <f t="shared" si="25"/>
        <v/>
      </c>
      <c r="K70" s="72"/>
      <c r="L70" s="198"/>
      <c r="M70" s="87">
        <v>5</v>
      </c>
      <c r="N70" s="84" t="str">
        <f ca="1">IF(P70=0,"",COUNTIF($P$6:P70,P70)+COUNTIF(OFFSET($G$6,0,0,INT((ROW(G70)-ROW($G$6))/5+1)*5,1),P70))</f>
        <v/>
      </c>
      <c r="O70" s="92" t="str">
        <f t="shared" si="26"/>
        <v/>
      </c>
      <c r="P70" s="183">
        <f>TKB!$D$8</f>
        <v>0</v>
      </c>
      <c r="Q70" s="89"/>
      <c r="R70" s="90" t="str">
        <f t="shared" si="27"/>
        <v/>
      </c>
      <c r="S70" s="91" t="str">
        <f t="shared" si="28"/>
        <v/>
      </c>
      <c r="U70" s="42"/>
      <c r="V70" s="122"/>
      <c r="W70" s="126"/>
      <c r="X70" s="78"/>
    </row>
    <row r="71" spans="1:24" s="77" customFormat="1" ht="24" customHeight="1" x14ac:dyDescent="0.2">
      <c r="A71" s="34" t="str">
        <f t="shared" si="29"/>
        <v/>
      </c>
      <c r="B71" s="35">
        <f t="shared" si="22"/>
        <v>3</v>
      </c>
      <c r="C71" s="200" t="str">
        <f>CONCATENATE("Ba  ",CHAR(10),DAY(V63+1),"/",MONTH(V63+1))</f>
        <v>Ba  
22/9</v>
      </c>
      <c r="D71" s="67">
        <v>1</v>
      </c>
      <c r="E71" s="68">
        <f ca="1">COUNTIF($G$6:G71,G71)+COUNTIF(OFFSET($P$6,0,0,IF(MOD(ROW(P71),5)&lt;&gt;0,INT((ROW(P71)-ROW($P$6)+1)/5)*5,INT((ROW(P71)-ROW($P$6))/5)*5),1),G71)</f>
        <v>5</v>
      </c>
      <c r="F71" s="68">
        <f t="shared" ca="1" si="23"/>
        <v>5</v>
      </c>
      <c r="G71" s="182" t="str">
        <f>TKB!$C$9</f>
        <v>Chính tả</v>
      </c>
      <c r="H71" s="93"/>
      <c r="I71" s="70" t="str">
        <f t="shared" ca="1" si="24"/>
        <v xml:space="preserve"> TC: Bạn của Nai nhỏ.</v>
      </c>
      <c r="J71" s="71" t="str">
        <f t="shared" ca="1" si="25"/>
        <v>vở mẫu, MT-MC</v>
      </c>
      <c r="K71" s="72"/>
      <c r="L71" s="200" t="str">
        <f>+C71</f>
        <v>Ba  
22/9</v>
      </c>
      <c r="M71" s="67">
        <v>1</v>
      </c>
      <c r="N71" s="94">
        <f ca="1">IF(P71=0,"",COUNTIF($P$6:P71,P71)+COUNTIF(OFFSET($G$6,0,0,INT((ROW(G71)-ROW($G$6))/5+1)*5,1),P71))</f>
        <v>3</v>
      </c>
      <c r="O71" s="94">
        <f t="shared" ca="1" si="26"/>
        <v>3</v>
      </c>
      <c r="P71" s="181" t="str">
        <f>TKB!$D$9</f>
        <v>Kể chuyện</v>
      </c>
      <c r="Q71" s="93"/>
      <c r="R71" s="70" t="str">
        <f t="shared" ca="1" si="27"/>
        <v>Bạn của Nai nhỏ.</v>
      </c>
      <c r="S71" s="71" t="str">
        <f t="shared" ca="1" si="28"/>
        <v>Tranh SGK</v>
      </c>
      <c r="U71" s="42"/>
      <c r="V71" s="122"/>
      <c r="W71" s="126"/>
      <c r="X71" s="78"/>
    </row>
    <row r="72" spans="1:24" s="77" customFormat="1" ht="24" customHeight="1" x14ac:dyDescent="0.2">
      <c r="A72" s="34" t="str">
        <f t="shared" si="29"/>
        <v/>
      </c>
      <c r="B72" s="35">
        <f t="shared" si="22"/>
        <v>3</v>
      </c>
      <c r="C72" s="201"/>
      <c r="D72" s="79">
        <v>2</v>
      </c>
      <c r="E72" s="80">
        <f ca="1">COUNTIF($G$6:G72,G72)+COUNTIF(OFFSET($P$6,0,0,IF(MOD(ROW(P72),5)&lt;&gt;0,INT((ROW(P72)-ROW($P$6)+1)/5)*5,INT((ROW(P72)-ROW($P$6))/5)*5),1),G72)</f>
        <v>12</v>
      </c>
      <c r="F72" s="80">
        <f t="shared" ca="1" si="23"/>
        <v>12</v>
      </c>
      <c r="G72" s="182" t="str">
        <f>TKB!$C$10</f>
        <v>Toán</v>
      </c>
      <c r="H72" s="81"/>
      <c r="I72" s="82" t="str">
        <f t="shared" ca="1" si="24"/>
        <v>Phép  cộng có tổng bằng 10</v>
      </c>
      <c r="J72" s="83" t="str">
        <f t="shared" ca="1" si="25"/>
        <v>SGK, bảng phụ, MT-MC</v>
      </c>
      <c r="K72" s="72"/>
      <c r="L72" s="201"/>
      <c r="M72" s="79">
        <v>2</v>
      </c>
      <c r="N72" s="84">
        <f ca="1">IF(P72=0,"",COUNTIF($P$6:P72,P72)+COUNTIF(OFFSET($G$6,0,0,INT((ROW(G72)-ROW($G$6))/5+1)*5,1),P72))</f>
        <v>6</v>
      </c>
      <c r="O72" s="84">
        <f t="shared" ca="1" si="26"/>
        <v>6</v>
      </c>
      <c r="P72" s="182" t="str">
        <f>TKB!$D$10</f>
        <v>Thể dục</v>
      </c>
      <c r="Q72" s="81"/>
      <c r="R72" s="82" t="str">
        <f t="shared" ca="1" si="27"/>
        <v>Quay phải, quay trái. Động tác vươn thở và Tay của bài TDPTC. Trò chơi: Nhanh lên bạn ơi</v>
      </c>
      <c r="S72" s="83">
        <f t="shared" ca="1" si="28"/>
        <v>0</v>
      </c>
      <c r="U72" s="42"/>
      <c r="V72" s="122"/>
      <c r="W72" s="126"/>
      <c r="X72" s="78"/>
    </row>
    <row r="73" spans="1:24" s="77" customFormat="1" ht="24" customHeight="1" x14ac:dyDescent="0.2">
      <c r="A73" s="34" t="str">
        <f t="shared" si="29"/>
        <v/>
      </c>
      <c r="B73" s="35">
        <f t="shared" si="22"/>
        <v>3</v>
      </c>
      <c r="C73" s="201"/>
      <c r="D73" s="79">
        <v>3</v>
      </c>
      <c r="E73" s="80">
        <f ca="1">COUNTIF($G$6:G73,G73)+COUNTIF(OFFSET($P$6,0,0,IF(MOD(ROW(P73),5)&lt;&gt;0,INT((ROW(P73)-ROW($P$6)+1)/5)*5,INT((ROW(P73)-ROW($P$6))/5)*5),1),G73)</f>
        <v>3</v>
      </c>
      <c r="F73" s="80">
        <f t="shared" ca="1" si="23"/>
        <v>3</v>
      </c>
      <c r="G73" s="182" t="str">
        <f>TKB!$C$11</f>
        <v>Mĩ thuật</v>
      </c>
      <c r="H73" s="81"/>
      <c r="I73" s="82" t="str">
        <f t="shared" ca="1" si="24"/>
        <v>Chủ đề: Mùa hè của em</v>
      </c>
      <c r="J73" s="83">
        <f t="shared" ca="1" si="25"/>
        <v>0</v>
      </c>
      <c r="K73" s="72"/>
      <c r="L73" s="201"/>
      <c r="M73" s="73">
        <v>3</v>
      </c>
      <c r="N73" s="84">
        <f ca="1">IF(P73=0,"",COUNTIF($P$6:P73,P73)+COUNTIF(OFFSET($G$6,0,0,INT((ROW(G73)-ROW($G$6))/5+1)*5,1),P73))</f>
        <v>8</v>
      </c>
      <c r="O73" s="74">
        <f t="shared" ca="1" si="26"/>
        <v>8</v>
      </c>
      <c r="P73" s="185" t="str">
        <f>TKB!$D$11</f>
        <v>HDH-TV</v>
      </c>
      <c r="Q73" s="81"/>
      <c r="R73" s="82" t="str">
        <f t="shared" ca="1" si="27"/>
        <v>Tập đọc - Chính tả</v>
      </c>
      <c r="S73" s="83" t="str">
        <f t="shared" ca="1" si="28"/>
        <v>Vở CEHTV, BP, PM</v>
      </c>
      <c r="U73" s="42"/>
      <c r="V73" s="122"/>
      <c r="W73" s="126"/>
      <c r="X73" s="78"/>
    </row>
    <row r="74" spans="1:24" s="77" customFormat="1" ht="24" customHeight="1" x14ac:dyDescent="0.2">
      <c r="A74" s="34" t="str">
        <f t="shared" si="29"/>
        <v/>
      </c>
      <c r="B74" s="35">
        <f t="shared" si="22"/>
        <v>3</v>
      </c>
      <c r="C74" s="201"/>
      <c r="D74" s="79">
        <v>4</v>
      </c>
      <c r="E74" s="84">
        <f ca="1">COUNTIF($G$6:G74,G74)+COUNTIF(OFFSET($P$6,0,0,IF(MOD(ROW(P74),5)&lt;&gt;0,INT((ROW(P74)-ROW($P$6)+1)/5)*5,INT((ROW(P74)-ROW($P$6))/5)*5),1),G74)</f>
        <v>5</v>
      </c>
      <c r="F74" s="84">
        <f t="shared" ca="1" si="23"/>
        <v>5</v>
      </c>
      <c r="G74" s="182" t="str">
        <f>TKB!$C$12</f>
        <v>Tiếng Anh</v>
      </c>
      <c r="H74" s="81"/>
      <c r="I74" s="82" t="str">
        <f t="shared" ca="1" si="24"/>
        <v>Unit 5. Lesson 4</v>
      </c>
      <c r="J74" s="83">
        <f t="shared" ca="1" si="25"/>
        <v>0</v>
      </c>
      <c r="K74" s="72"/>
      <c r="L74" s="201"/>
      <c r="M74" s="79">
        <v>4</v>
      </c>
      <c r="N74" s="84">
        <f ca="1">IF(P74=0,"",COUNTIF($P$6:P74,P74)+COUNTIF(OFFSET($G$6,0,0,INT((ROW(G74)-ROW($G$6))/5+1)*5,1),P74))</f>
        <v>7</v>
      </c>
      <c r="O74" s="84">
        <f t="shared" ca="1" si="26"/>
        <v>7</v>
      </c>
      <c r="P74" s="182" t="str">
        <f>TKB!$D$12</f>
        <v>HDH-T</v>
      </c>
      <c r="Q74" s="81"/>
      <c r="R74" s="82" t="str">
        <f t="shared" ca="1" si="27"/>
        <v>Phép cộng có tổng bằng 10</v>
      </c>
      <c r="S74" s="83" t="str">
        <f t="shared" ca="1" si="28"/>
        <v>Vở CEHT, BP, PM</v>
      </c>
      <c r="U74" s="42"/>
      <c r="V74" s="122"/>
      <c r="W74" s="126"/>
      <c r="X74" s="78"/>
    </row>
    <row r="75" spans="1:24" s="77" customFormat="1" ht="24" customHeight="1" x14ac:dyDescent="0.2">
      <c r="A75" s="34" t="str">
        <f t="shared" si="29"/>
        <v/>
      </c>
      <c r="B75" s="35">
        <f t="shared" si="22"/>
        <v>3</v>
      </c>
      <c r="C75" s="202"/>
      <c r="D75" s="95">
        <v>5</v>
      </c>
      <c r="E75" s="88">
        <f ca="1">COUNTIF($G$6:G75,G75)+COUNTIF(OFFSET($P$6,0,0,IF(MOD(ROW(P75),5)&lt;&gt;0,INT((ROW(P75)-ROW($P$6)+1)/5)*5,INT((ROW(P75)-ROW($P$6))/5)*5),1),G75)</f>
        <v>30</v>
      </c>
      <c r="F75" s="88" t="str">
        <f t="shared" si="23"/>
        <v/>
      </c>
      <c r="G75" s="183">
        <f>TKB!$C$13</f>
        <v>0</v>
      </c>
      <c r="H75" s="89"/>
      <c r="I75" s="90" t="str">
        <f t="shared" si="24"/>
        <v/>
      </c>
      <c r="J75" s="91" t="str">
        <f t="shared" si="25"/>
        <v/>
      </c>
      <c r="K75" s="72"/>
      <c r="L75" s="202"/>
      <c r="M75" s="87">
        <v>5</v>
      </c>
      <c r="N75" s="84" t="str">
        <f ca="1">IF(P75=0,"",COUNTIF($P$6:P75,P75)+COUNTIF(OFFSET($G$6,0,0,INT((ROW(G75)-ROW($G$6))/5+1)*5,1),P75))</f>
        <v/>
      </c>
      <c r="O75" s="92" t="str">
        <f t="shared" si="26"/>
        <v/>
      </c>
      <c r="P75" s="183">
        <f>TKB!$D$13</f>
        <v>0</v>
      </c>
      <c r="Q75" s="89"/>
      <c r="R75" s="90" t="str">
        <f t="shared" si="27"/>
        <v/>
      </c>
      <c r="S75" s="91" t="str">
        <f t="shared" si="28"/>
        <v/>
      </c>
      <c r="U75" s="42"/>
      <c r="V75" s="122"/>
      <c r="W75" s="126"/>
      <c r="X75" s="78"/>
    </row>
    <row r="76" spans="1:24" s="77" customFormat="1" ht="24" customHeight="1" x14ac:dyDescent="0.2">
      <c r="A76" s="34" t="str">
        <f t="shared" si="29"/>
        <v/>
      </c>
      <c r="B76" s="35">
        <f t="shared" si="22"/>
        <v>3</v>
      </c>
      <c r="C76" s="200" t="str">
        <f>CONCATENATE("Tư ",CHAR(10),DAY(V63+2),"/",MONTH(V63+2))</f>
        <v>Tư 
23/9</v>
      </c>
      <c r="D76" s="67">
        <v>1</v>
      </c>
      <c r="E76" s="68">
        <f ca="1">COUNTIF($G$6:G76,G76)+COUNTIF(OFFSET($P$6,0,0,IF(MOD(ROW(P76),5)&lt;&gt;0,INT((ROW(P76)-ROW($P$6)+1)/5)*5,INT((ROW(P76)-ROW($P$6))/5)*5),1),G76)</f>
        <v>9</v>
      </c>
      <c r="F76" s="68">
        <f t="shared" ca="1" si="23"/>
        <v>9</v>
      </c>
      <c r="G76" s="182" t="str">
        <f>TKB!$C$14</f>
        <v>Tập đọc</v>
      </c>
      <c r="H76" s="93"/>
      <c r="I76" s="70" t="str">
        <f t="shared" ca="1" si="24"/>
        <v>Gọi bạn</v>
      </c>
      <c r="J76" s="71" t="str">
        <f t="shared" ca="1" si="25"/>
        <v xml:space="preserve"> Máy chiếu,GAĐT</v>
      </c>
      <c r="K76" s="72"/>
      <c r="L76" s="200" t="str">
        <f>+C76</f>
        <v>Tư 
23/9</v>
      </c>
      <c r="M76" s="67">
        <v>1</v>
      </c>
      <c r="N76" s="94">
        <f ca="1">IF(P76=0,"",COUNTIF($P$6:P76,P76)+COUNTIF(OFFSET($G$6,0,0,INT((ROW(G76)-ROW($G$6))/5+1)*5,1),P76))</f>
        <v>3</v>
      </c>
      <c r="O76" s="94">
        <f t="shared" ca="1" si="26"/>
        <v>3</v>
      </c>
      <c r="P76" s="181" t="str">
        <f>TKB!$D$14</f>
        <v>HĐTT-ĐS</v>
      </c>
      <c r="Q76" s="93"/>
      <c r="R76" s="70" t="str">
        <f t="shared" ca="1" si="27"/>
        <v>Đọc sách</v>
      </c>
      <c r="S76" s="71" t="str">
        <f t="shared" ca="1" si="28"/>
        <v>sách, truyện</v>
      </c>
      <c r="U76" s="42"/>
      <c r="V76" s="122"/>
      <c r="W76" s="126"/>
      <c r="X76" s="78"/>
    </row>
    <row r="77" spans="1:24" s="77" customFormat="1" ht="24" customHeight="1" x14ac:dyDescent="0.2">
      <c r="A77" s="34" t="str">
        <f t="shared" si="29"/>
        <v/>
      </c>
      <c r="B77" s="35">
        <f t="shared" si="22"/>
        <v>3</v>
      </c>
      <c r="C77" s="201"/>
      <c r="D77" s="79">
        <v>2</v>
      </c>
      <c r="E77" s="80">
        <f ca="1">COUNTIF($G$6:G77,G77)+COUNTIF(OFFSET($P$6,0,0,IF(MOD(ROW(P77),5)&lt;&gt;0,INT((ROW(P77)-ROW($P$6)+1)/5)*5,INT((ROW(P77)-ROW($P$6))/5)*5),1),G77)</f>
        <v>6</v>
      </c>
      <c r="F77" s="80">
        <f t="shared" ca="1" si="23"/>
        <v>6</v>
      </c>
      <c r="G77" s="182" t="str">
        <f>TKB!$C$15</f>
        <v>Tiếng Anh</v>
      </c>
      <c r="H77" s="81"/>
      <c r="I77" s="82" t="str">
        <f t="shared" ca="1" si="24"/>
        <v>Unit 5. Lesson 5</v>
      </c>
      <c r="J77" s="83">
        <f t="shared" ca="1" si="25"/>
        <v>0</v>
      </c>
      <c r="K77" s="72"/>
      <c r="L77" s="201"/>
      <c r="M77" s="79">
        <v>2</v>
      </c>
      <c r="N77" s="84">
        <f ca="1">IF(P77=0,"",COUNTIF($P$6:P77,P77)+COUNTIF(OFFSET($G$6,0,0,INT((ROW(G77)-ROW($G$6))/5+1)*5,1),P77))</f>
        <v>3</v>
      </c>
      <c r="O77" s="84">
        <f t="shared" ca="1" si="26"/>
        <v>6</v>
      </c>
      <c r="P77" s="181" t="str">
        <f>TKB!$D$15</f>
        <v>Âm nhạc TC</v>
      </c>
      <c r="Q77" s="81"/>
      <c r="R77" s="82" t="str">
        <f t="shared" ca="1" si="27"/>
        <v>Ôn bài hát: Múa vui. Chép và đọc 4 nốt Đô-rê-mi-pha</v>
      </c>
      <c r="S77" s="83">
        <f t="shared" ca="1" si="28"/>
        <v>0</v>
      </c>
      <c r="U77" s="42"/>
      <c r="V77" s="122"/>
      <c r="W77" s="126"/>
      <c r="X77" s="78"/>
    </row>
    <row r="78" spans="1:24" s="77" customFormat="1" ht="24" customHeight="1" x14ac:dyDescent="0.2">
      <c r="A78" s="34" t="str">
        <f t="shared" si="29"/>
        <v/>
      </c>
      <c r="B78" s="35">
        <f t="shared" si="22"/>
        <v>3</v>
      </c>
      <c r="C78" s="201"/>
      <c r="D78" s="79">
        <v>3</v>
      </c>
      <c r="E78" s="80">
        <f ca="1">COUNTIF($G$6:G78,G78)+COUNTIF(OFFSET($P$6,0,0,IF(MOD(ROW(P78),5)&lt;&gt;0,INT((ROW(P78)-ROW($P$6)+1)/5)*5,INT((ROW(P78)-ROW($P$6))/5)*5),1),G78)</f>
        <v>13</v>
      </c>
      <c r="F78" s="80">
        <f t="shared" ca="1" si="23"/>
        <v>13</v>
      </c>
      <c r="G78" s="182" t="str">
        <f>TKB!$C$16</f>
        <v>Toán</v>
      </c>
      <c r="H78" s="81"/>
      <c r="I78" s="82" t="str">
        <f t="shared" ca="1" si="24"/>
        <v>26+4; 36+24</v>
      </c>
      <c r="J78" s="83" t="str">
        <f t="shared" ca="1" si="25"/>
        <v>SGK, bảng phụ, MT-MC</v>
      </c>
      <c r="K78" s="72"/>
      <c r="L78" s="201"/>
      <c r="M78" s="73">
        <v>3</v>
      </c>
      <c r="N78" s="84">
        <f ca="1">IF(P78=0,"",COUNTIF($P$6:P78,P78)+COUNTIF(OFFSET($G$6,0,0,INT((ROW(G78)-ROW($G$6))/5+1)*5,1),P78))</f>
        <v>8</v>
      </c>
      <c r="O78" s="74">
        <f t="shared" ca="1" si="26"/>
        <v>8</v>
      </c>
      <c r="P78" s="185" t="str">
        <f>TKB!$D$16</f>
        <v>HDH-T</v>
      </c>
      <c r="Q78" s="81"/>
      <c r="R78" s="82" t="str">
        <f t="shared" ca="1" si="27"/>
        <v>Phép cộng có nhớ trong phạm vi 100 dạng 26+ 4; 36 + 24</v>
      </c>
      <c r="S78" s="83" t="str">
        <f t="shared" ca="1" si="28"/>
        <v>Vở CEHT, BP, PM</v>
      </c>
      <c r="U78" s="42"/>
      <c r="V78" s="122"/>
      <c r="W78" s="126"/>
      <c r="X78" s="78"/>
    </row>
    <row r="79" spans="1:24" s="77" customFormat="1" ht="24" customHeight="1" x14ac:dyDescent="0.2">
      <c r="A79" s="34" t="str">
        <f t="shared" si="29"/>
        <v/>
      </c>
      <c r="B79" s="35">
        <f t="shared" si="22"/>
        <v>3</v>
      </c>
      <c r="C79" s="201"/>
      <c r="D79" s="79">
        <v>4</v>
      </c>
      <c r="E79" s="84">
        <f ca="1">COUNTIF($G$6:G79,G79)+COUNTIF(OFFSET($P$6,0,0,IF(MOD(ROW(P79),5)&lt;&gt;0,INT((ROW(P79)-ROW($P$6)+1)/5)*5,INT((ROW(P79)-ROW($P$6))/5)*5),1),G79)</f>
        <v>3</v>
      </c>
      <c r="F79" s="84">
        <f t="shared" ca="1" si="23"/>
        <v>3</v>
      </c>
      <c r="G79" s="182" t="str">
        <f>TKB!$C$17</f>
        <v>Tập viết</v>
      </c>
      <c r="H79" s="81"/>
      <c r="I79" s="82" t="str">
        <f t="shared" ca="1" si="24"/>
        <v>Chữ hoa B</v>
      </c>
      <c r="J79" s="83" t="str">
        <f ca="1">IF(G79=0,"",VLOOKUP(E79&amp;G79,PPCT,7,0))</f>
        <v xml:space="preserve">Chữ mẫu, bảng phụ, </v>
      </c>
      <c r="K79" s="72"/>
      <c r="L79" s="201"/>
      <c r="M79" s="79">
        <v>4</v>
      </c>
      <c r="N79" s="84">
        <f ca="1">IF(P79=0,"",COUNTIF($P$6:P79,P79)+COUNTIF(OFFSET($G$6,0,0,INT((ROW(G79)-ROW($G$6))/5+1)*5,1),P79))</f>
        <v>5</v>
      </c>
      <c r="O79" s="84">
        <f t="shared" ca="1" si="26"/>
        <v>5</v>
      </c>
      <c r="P79" s="182" t="str">
        <f>TKB!$D$17</f>
        <v>HĐTT-CĐ</v>
      </c>
      <c r="Q79" s="81"/>
      <c r="R79" s="82" t="str">
        <f t="shared" ca="1" si="27"/>
        <v>ATGT bài 3: Hiệu lệnh của CSGT -Biển báo hiệu giao thông đường bộ</v>
      </c>
      <c r="S79" s="83" t="str">
        <f t="shared" ca="1" si="28"/>
        <v>Tài liệu ANGT</v>
      </c>
      <c r="U79" s="42"/>
      <c r="V79" s="122"/>
      <c r="W79" s="126"/>
      <c r="X79" s="78"/>
    </row>
    <row r="80" spans="1:24" s="77" customFormat="1" ht="24" customHeight="1" x14ac:dyDescent="0.2">
      <c r="A80" s="34" t="str">
        <f t="shared" si="29"/>
        <v/>
      </c>
      <c r="B80" s="35">
        <f t="shared" si="22"/>
        <v>3</v>
      </c>
      <c r="C80" s="202"/>
      <c r="D80" s="95">
        <v>5</v>
      </c>
      <c r="E80" s="88">
        <f ca="1">COUNTIF($G$6:G80,G80)+COUNTIF(OFFSET($P$6,0,0,IF(MOD(ROW(P80),5)&lt;&gt;0,INT((ROW(P80)-ROW($P$6)+1)/5)*5,INT((ROW(P80)-ROW($P$6))/5)*5),1),G80)</f>
        <v>32</v>
      </c>
      <c r="F80" s="88" t="str">
        <f t="shared" si="23"/>
        <v/>
      </c>
      <c r="G80" s="183">
        <f>TKB!$C$18</f>
        <v>0</v>
      </c>
      <c r="H80" s="89"/>
      <c r="I80" s="90" t="str">
        <f t="shared" si="24"/>
        <v/>
      </c>
      <c r="J80" s="91" t="str">
        <f t="shared" ref="J80:J90" si="30">IF(G80=0,"",VLOOKUP(E80&amp;G80,PPCT,7,0))</f>
        <v/>
      </c>
      <c r="K80" s="72"/>
      <c r="L80" s="202"/>
      <c r="M80" s="87">
        <v>5</v>
      </c>
      <c r="N80" s="84" t="str">
        <f ca="1">IF(P80=0,"",COUNTIF($P$6:P80,P80)+COUNTIF(OFFSET($G$6,0,0,INT((ROW(G80)-ROW($G$6))/5+1)*5,1),P80))</f>
        <v/>
      </c>
      <c r="O80" s="92" t="str">
        <f t="shared" si="26"/>
        <v/>
      </c>
      <c r="P80" s="183">
        <f>TKB!$D$18</f>
        <v>0</v>
      </c>
      <c r="Q80" s="89"/>
      <c r="R80" s="90" t="str">
        <f t="shared" si="27"/>
        <v/>
      </c>
      <c r="S80" s="91" t="str">
        <f t="shared" si="28"/>
        <v/>
      </c>
      <c r="U80" s="42"/>
      <c r="V80" s="122"/>
      <c r="W80" s="126"/>
      <c r="X80" s="78"/>
    </row>
    <row r="81" spans="1:24" s="77" customFormat="1" ht="24" customHeight="1" x14ac:dyDescent="0.2">
      <c r="A81" s="34" t="str">
        <f t="shared" si="29"/>
        <v/>
      </c>
      <c r="B81" s="35">
        <f t="shared" si="22"/>
        <v>3</v>
      </c>
      <c r="C81" s="200" t="str">
        <f>CONCATENATE("Năm ",CHAR(10),DAY(V63+3),"/",MONTH(V63+3))</f>
        <v>Năm 
24/9</v>
      </c>
      <c r="D81" s="67">
        <v>1</v>
      </c>
      <c r="E81" s="68">
        <f ca="1">COUNTIF($G$6:G81,G81)+COUNTIF(OFFSET($P$6,0,0,IF(MOD(ROW(P81),5)&lt;&gt;0,INT((ROW(P81)-ROW($P$6)+1)/5)*5,INT((ROW(P81)-ROW($P$6))/5)*5),1),G81)</f>
        <v>6</v>
      </c>
      <c r="F81" s="68">
        <f t="shared" ca="1" si="23"/>
        <v>6</v>
      </c>
      <c r="G81" s="181" t="str">
        <f>TKB!$C$19</f>
        <v>Chính tả</v>
      </c>
      <c r="H81" s="93"/>
      <c r="I81" s="70" t="str">
        <f t="shared" ca="1" si="24"/>
        <v> NV: Gọi bạn.</v>
      </c>
      <c r="J81" s="71" t="str">
        <f t="shared" ca="1" si="30"/>
        <v>vở mẫu, MT-MC</v>
      </c>
      <c r="K81" s="72"/>
      <c r="L81" s="200" t="str">
        <f>+C81</f>
        <v>Năm 
24/9</v>
      </c>
      <c r="M81" s="67">
        <v>1</v>
      </c>
      <c r="N81" s="94">
        <f ca="1">IF(P81=0,"",COUNTIF($P$6:P81,P81)+COUNTIF(OFFSET($G$6,0,0,INT((ROW(G81)-ROW($G$6))/5+1)*5,1),P81))</f>
        <v>3</v>
      </c>
      <c r="O81" s="94">
        <f t="shared" ca="1" si="26"/>
        <v>3</v>
      </c>
      <c r="P81" s="181" t="str">
        <f>TKB!$D$19</f>
        <v>TN&amp;XH</v>
      </c>
      <c r="Q81" s="93"/>
      <c r="R81" s="70" t="str">
        <f t="shared" ca="1" si="27"/>
        <v>Hệ cơ</v>
      </c>
      <c r="S81" s="71" t="str">
        <f t="shared" ca="1" si="28"/>
        <v>Tranh SGK, MT-MC</v>
      </c>
      <c r="U81" s="42"/>
      <c r="V81" s="122"/>
      <c r="W81" s="126"/>
      <c r="X81" s="78"/>
    </row>
    <row r="82" spans="1:24" s="77" customFormat="1" ht="24" customHeight="1" x14ac:dyDescent="0.2">
      <c r="A82" s="34" t="str">
        <f t="shared" si="29"/>
        <v/>
      </c>
      <c r="B82" s="35">
        <f t="shared" si="22"/>
        <v>3</v>
      </c>
      <c r="C82" s="201"/>
      <c r="D82" s="79">
        <v>2</v>
      </c>
      <c r="E82" s="80">
        <f ca="1">COUNTIF($G$6:G82,G82)+COUNTIF(OFFSET($P$6,0,0,IF(MOD(ROW(P82),5)&lt;&gt;0,INT((ROW(P82)-ROW($P$6)+1)/5)*5,INT((ROW(P82)-ROW($P$6))/5)*5),1),G82)</f>
        <v>14</v>
      </c>
      <c r="F82" s="80">
        <f t="shared" ca="1" si="23"/>
        <v>14</v>
      </c>
      <c r="G82" s="182" t="str">
        <f>TKB!$C$20</f>
        <v>Toán</v>
      </c>
      <c r="H82" s="81"/>
      <c r="I82" s="82" t="str">
        <f t="shared" ca="1" si="24"/>
        <v>Luyện tập</v>
      </c>
      <c r="J82" s="83" t="str">
        <f t="shared" ca="1" si="30"/>
        <v>SGK, bảng phụ, MT-MC</v>
      </c>
      <c r="K82" s="72"/>
      <c r="L82" s="201"/>
      <c r="M82" s="79">
        <v>2</v>
      </c>
      <c r="N82" s="84">
        <f ca="1">IF(P82=0,"",COUNTIF($P$6:P82,P82)+COUNTIF(OFFSET($G$6,0,0,INT((ROW(G82)-ROW($G$6))/5+1)*5,1),P82))</f>
        <v>3</v>
      </c>
      <c r="O82" s="84">
        <f t="shared" ca="1" si="26"/>
        <v>3</v>
      </c>
      <c r="P82" s="182" t="str">
        <f>TKB!$D$20</f>
        <v>Thủ công</v>
      </c>
      <c r="Q82" s="81"/>
      <c r="R82" s="82" t="str">
        <f t="shared" ca="1" si="27"/>
        <v>Gấp máy bay phản lực</v>
      </c>
      <c r="S82" s="83" t="str">
        <f t="shared" ca="1" si="28"/>
        <v>GM, kéo, tranh QT</v>
      </c>
      <c r="U82" s="42"/>
      <c r="V82" s="122"/>
      <c r="W82" s="126"/>
      <c r="X82" s="78"/>
    </row>
    <row r="83" spans="1:24" s="77" customFormat="1" ht="24" customHeight="1" x14ac:dyDescent="0.2">
      <c r="A83" s="34" t="str">
        <f t="shared" si="29"/>
        <v/>
      </c>
      <c r="B83" s="35">
        <f t="shared" si="22"/>
        <v>3</v>
      </c>
      <c r="C83" s="201"/>
      <c r="D83" s="79">
        <v>3</v>
      </c>
      <c r="E83" s="84">
        <f ca="1">COUNTIF($G$6:G83,G83)+COUNTIF(OFFSET($P$6,0,0,IF(MOD(ROW(P83),5)&lt;&gt;0,INT((ROW(P83)-ROW($P$6)+1)/5)*5,INT((ROW(P83)-ROW($P$6))/5)*5),1),G83)</f>
        <v>3</v>
      </c>
      <c r="F83" s="84">
        <f t="shared" ca="1" si="23"/>
        <v>3</v>
      </c>
      <c r="G83" s="182" t="str">
        <f>TKB!$C$21</f>
        <v>Thể dục TC</v>
      </c>
      <c r="H83" s="81"/>
      <c r="I83" s="82" t="str">
        <f t="shared" ca="1" si="24"/>
        <v>Ôn quay phải, quay trái. Động tác vươn thở, tay</v>
      </c>
      <c r="J83" s="83">
        <f t="shared" ca="1" si="30"/>
        <v>0</v>
      </c>
      <c r="K83" s="72"/>
      <c r="L83" s="201"/>
      <c r="M83" s="73">
        <v>3</v>
      </c>
      <c r="N83" s="84">
        <f ca="1">IF(P83=0,"",COUNTIF($P$6:P83,P83)+COUNTIF(OFFSET($G$6,0,0,INT((ROW(G83)-ROW($G$6))/5+1)*5,1),P83))</f>
        <v>9</v>
      </c>
      <c r="O83" s="74">
        <f t="shared" ca="1" si="26"/>
        <v>9</v>
      </c>
      <c r="P83" s="185" t="str">
        <f>TKB!$D$21</f>
        <v>HDH-TV</v>
      </c>
      <c r="Q83" s="81"/>
      <c r="R83" s="82" t="str">
        <f t="shared" ca="1" si="27"/>
        <v>Luyện từ và câu</v>
      </c>
      <c r="S83" s="83" t="str">
        <f t="shared" ca="1" si="28"/>
        <v>Vở CEHTV, BP, PM</v>
      </c>
      <c r="U83" s="42"/>
      <c r="V83" s="122"/>
      <c r="W83" s="126"/>
      <c r="X83" s="78"/>
    </row>
    <row r="84" spans="1:24" s="77" customFormat="1" ht="24" customHeight="1" x14ac:dyDescent="0.2">
      <c r="A84" s="34" t="str">
        <f t="shared" si="29"/>
        <v/>
      </c>
      <c r="B84" s="35">
        <f t="shared" si="22"/>
        <v>3</v>
      </c>
      <c r="C84" s="201"/>
      <c r="D84" s="79">
        <v>4</v>
      </c>
      <c r="E84" s="84">
        <f ca="1">COUNTIF($G$6:G84,G84)+COUNTIF(OFFSET($P$6,0,0,IF(MOD(ROW(P84),5)&lt;&gt;0,INT((ROW(P84)-ROW($P$6)+1)/5)*5,INT((ROW(P84)-ROW($P$6))/5)*5),1),G84)</f>
        <v>3</v>
      </c>
      <c r="F84" s="84">
        <f t="shared" ca="1" si="23"/>
        <v>3</v>
      </c>
      <c r="G84" s="182" t="str">
        <f>TKB!$C$22</f>
        <v>LT &amp; Câu</v>
      </c>
      <c r="H84" s="81"/>
      <c r="I84" s="82" t="str">
        <f t="shared" ca="1" si="24"/>
        <v>Từ chỉ sự vật. Câu kiểu Ai - là gì?</v>
      </c>
      <c r="J84" s="83" t="str">
        <f t="shared" ca="1" si="30"/>
        <v>bảng phụ, MT-MC</v>
      </c>
      <c r="K84" s="72"/>
      <c r="L84" s="201"/>
      <c r="M84" s="79">
        <v>4</v>
      </c>
      <c r="N84" s="84">
        <f ca="1">IF(P84=0,"",COUNTIF($P$6:P84,P84)+COUNTIF(OFFSET($G$6,0,0,INT((ROW(G84)-ROW($G$6))/5+1)*5,1),P84))</f>
        <v>6</v>
      </c>
      <c r="O84" s="84">
        <f t="shared" ca="1" si="26"/>
        <v>6</v>
      </c>
      <c r="P84" s="182" t="str">
        <f>TKB!$D$22</f>
        <v>HĐTT-CĐ</v>
      </c>
      <c r="Q84" s="81"/>
      <c r="R84" s="82" t="str">
        <f t="shared" ca="1" si="27"/>
        <v>Giáo dục giữ vệ sinh trường lớp</v>
      </c>
      <c r="S84" s="83" t="str">
        <f t="shared" ca="1" si="28"/>
        <v>TL Quyền &amp; nghĩa vụ</v>
      </c>
      <c r="U84" s="42"/>
      <c r="V84" s="122"/>
      <c r="W84" s="126"/>
      <c r="X84" s="78"/>
    </row>
    <row r="85" spans="1:24" s="77" customFormat="1" ht="24" customHeight="1" x14ac:dyDescent="0.2">
      <c r="A85" s="34" t="str">
        <f t="shared" si="29"/>
        <v/>
      </c>
      <c r="B85" s="35">
        <f t="shared" si="22"/>
        <v>3</v>
      </c>
      <c r="C85" s="202"/>
      <c r="D85" s="95">
        <v>5</v>
      </c>
      <c r="E85" s="88">
        <f ca="1">COUNTIF($G$6:G85,G85)+COUNTIF(OFFSET($P$6,0,0,IF(MOD(ROW(P85),5)&lt;&gt;0,INT((ROW(P85)-ROW($P$6)+1)/5)*5,INT((ROW(P85)-ROW($P$6))/5)*5),1),G85)</f>
        <v>34</v>
      </c>
      <c r="F85" s="88" t="str">
        <f t="shared" si="23"/>
        <v/>
      </c>
      <c r="G85" s="183">
        <f>TKB!$C$23</f>
        <v>0</v>
      </c>
      <c r="H85" s="89"/>
      <c r="I85" s="90" t="str">
        <f t="shared" si="24"/>
        <v/>
      </c>
      <c r="J85" s="91" t="str">
        <f t="shared" si="30"/>
        <v/>
      </c>
      <c r="K85" s="72"/>
      <c r="L85" s="202"/>
      <c r="M85" s="87">
        <v>5</v>
      </c>
      <c r="N85" s="84" t="str">
        <f ca="1">IF(P85=0,"",COUNTIF($P$6:P85,P85)+COUNTIF(OFFSET($G$6,0,0,INT((ROW(G85)-ROW($G$6))/5+1)*5,1),P85))</f>
        <v/>
      </c>
      <c r="O85" s="92" t="str">
        <f t="shared" si="26"/>
        <v/>
      </c>
      <c r="P85" s="183">
        <f>TKB!$D$23</f>
        <v>0</v>
      </c>
      <c r="Q85" s="89"/>
      <c r="R85" s="90" t="str">
        <f t="shared" si="27"/>
        <v/>
      </c>
      <c r="S85" s="91" t="str">
        <f t="shared" si="28"/>
        <v/>
      </c>
      <c r="U85" s="42"/>
      <c r="V85" s="122"/>
      <c r="W85" s="126"/>
      <c r="X85" s="78"/>
    </row>
    <row r="86" spans="1:24" s="77" customFormat="1" ht="24" customHeight="1" x14ac:dyDescent="0.2">
      <c r="A86" s="34" t="str">
        <f t="shared" si="29"/>
        <v/>
      </c>
      <c r="B86" s="35">
        <f t="shared" si="22"/>
        <v>3</v>
      </c>
      <c r="C86" s="197" t="str">
        <f>CONCATENATE("Sáu ",CHAR(10),DAY(V63+4),"/",MONTH(V63+4))</f>
        <v>Sáu 
25/9</v>
      </c>
      <c r="D86" s="67">
        <v>1</v>
      </c>
      <c r="E86" s="68">
        <f ca="1">COUNTIF($G$6:G86,G86)+COUNTIF(OFFSET($P$6,0,0,IF(MOD(ROW(P86),5)&lt;&gt;0,INT((ROW(P86)-ROW($P$6)+1)/5)*5,INT((ROW(P86)-ROW($P$6))/5)*5),1),G86)</f>
        <v>3</v>
      </c>
      <c r="F86" s="68">
        <f t="shared" ca="1" si="23"/>
        <v>3</v>
      </c>
      <c r="G86" s="182" t="str">
        <f>TKB!$C$24</f>
        <v>Mĩ thuật TC</v>
      </c>
      <c r="H86" s="93"/>
      <c r="I86" s="70" t="str">
        <f t="shared" ca="1" si="24"/>
        <v>VT: đề tài con vật quen thuộc</v>
      </c>
      <c r="J86" s="71">
        <f t="shared" ca="1" si="30"/>
        <v>0</v>
      </c>
      <c r="K86" s="72"/>
      <c r="L86" s="197" t="str">
        <f>+C86</f>
        <v>Sáu 
25/9</v>
      </c>
      <c r="M86" s="67">
        <v>1</v>
      </c>
      <c r="N86" s="94">
        <f ca="1">IF(P86=0,"",COUNTIF($P$6:P86,P86)+COUNTIF(OFFSET($G$6,0,0,INT((ROW(G86)-ROW($G$6))/5+1)*5,1),P86))</f>
        <v>9</v>
      </c>
      <c r="O86" s="94">
        <f t="shared" ca="1" si="26"/>
        <v>9</v>
      </c>
      <c r="P86" s="181" t="str">
        <f>TKB!$D$24</f>
        <v>HDH-T</v>
      </c>
      <c r="Q86" s="93"/>
      <c r="R86" s="82" t="str">
        <f t="shared" ca="1" si="27"/>
        <v xml:space="preserve">9 + 5 </v>
      </c>
      <c r="S86" s="71" t="str">
        <f t="shared" ca="1" si="28"/>
        <v>Vở CEHT, BP, PM</v>
      </c>
      <c r="U86" s="42"/>
      <c r="V86" s="122"/>
      <c r="W86" s="126"/>
      <c r="X86" s="78"/>
    </row>
    <row r="87" spans="1:24" s="77" customFormat="1" ht="24" customHeight="1" x14ac:dyDescent="0.2">
      <c r="A87" s="34" t="str">
        <f t="shared" si="29"/>
        <v/>
      </c>
      <c r="B87" s="35">
        <f t="shared" si="22"/>
        <v>3</v>
      </c>
      <c r="C87" s="198"/>
      <c r="D87" s="79">
        <v>2</v>
      </c>
      <c r="E87" s="80">
        <f ca="1">COUNTIF($G$6:G87,G87)+COUNTIF(OFFSET($P$6,0,0,IF(MOD(ROW(P87),5)&lt;&gt;0,INT((ROW(P87)-ROW($P$6)+1)/5)*5,INT((ROW(P87)-ROW($P$6))/5)*5),1),G87)</f>
        <v>3</v>
      </c>
      <c r="F87" s="80">
        <f t="shared" ca="1" si="23"/>
        <v>3</v>
      </c>
      <c r="G87" s="182" t="str">
        <f>TKB!$C$25</f>
        <v>Tập làm văn</v>
      </c>
      <c r="H87" s="81"/>
      <c r="I87" s="82" t="str">
        <f t="shared" ca="1" si="24"/>
        <v>Sắp xếp câu trong bài. Lập danh sách học sinh.</v>
      </c>
      <c r="J87" s="83" t="str">
        <f t="shared" ca="1" si="30"/>
        <v>MT-MC,bảng phụ</v>
      </c>
      <c r="K87" s="72"/>
      <c r="L87" s="198"/>
      <c r="M87" s="79">
        <v>2</v>
      </c>
      <c r="N87" s="84">
        <f ca="1">IF(P87=0,"",COUNTIF($P$6:P87,P87)+COUNTIF(OFFSET($G$6,0,0,INT((ROW(G87)-ROW($G$6))/5+1)*5,1),P87))</f>
        <v>3</v>
      </c>
      <c r="O87" s="84">
        <f t="shared" ca="1" si="26"/>
        <v>3</v>
      </c>
      <c r="P87" s="182" t="str">
        <f>TKB!$D$25</f>
        <v>HĐTT-SHL</v>
      </c>
      <c r="Q87" s="81"/>
      <c r="R87" s="82" t="str">
        <f t="shared" ca="1" si="27"/>
        <v>Sơ kết tuần 3</v>
      </c>
      <c r="S87" s="83" t="str">
        <f t="shared" ca="1" si="28"/>
        <v>phần thưởng</v>
      </c>
      <c r="U87" s="42"/>
      <c r="V87" s="122"/>
      <c r="W87" s="126"/>
      <c r="X87" s="78"/>
    </row>
    <row r="88" spans="1:24" s="77" customFormat="1" ht="24" customHeight="1" x14ac:dyDescent="0.2">
      <c r="A88" s="34" t="str">
        <f t="shared" si="29"/>
        <v/>
      </c>
      <c r="B88" s="35">
        <f t="shared" si="22"/>
        <v>3</v>
      </c>
      <c r="C88" s="198"/>
      <c r="D88" s="73">
        <v>3</v>
      </c>
      <c r="E88" s="84">
        <f ca="1">COUNTIF($G$6:G88,G88)+COUNTIF(OFFSET($P$6,0,0,IF(MOD(ROW(P88),5)&lt;&gt;0,INT((ROW(P88)-ROW($P$6)+1)/5)*5,INT((ROW(P88)-ROW($P$6))/5)*5),1),G88)</f>
        <v>15</v>
      </c>
      <c r="F88" s="84">
        <f t="shared" ca="1" si="23"/>
        <v>15</v>
      </c>
      <c r="G88" s="182" t="str">
        <f>TKB!$C$26</f>
        <v>Toán</v>
      </c>
      <c r="H88" s="81"/>
      <c r="I88" s="82" t="str">
        <f t="shared" ca="1" si="24"/>
        <v>9 cộng với 1 số: 9+5</v>
      </c>
      <c r="J88" s="83" t="str">
        <f t="shared" ca="1" si="30"/>
        <v>SGK, bảng phụ, MT-MC</v>
      </c>
      <c r="K88" s="72"/>
      <c r="L88" s="198"/>
      <c r="M88" s="73">
        <v>3</v>
      </c>
      <c r="N88" s="84" t="str">
        <f ca="1">IF(P88=0,"",COUNTIF($P$6:P88,P88)+COUNTIF(OFFSET($G$6,0,0,INT((ROW(G88)-ROW($G$6))/5+1)*5,1),P88))</f>
        <v/>
      </c>
      <c r="O88" s="74" t="str">
        <f t="shared" si="26"/>
        <v/>
      </c>
      <c r="P88" s="185">
        <f>TKB!$D$26</f>
        <v>0</v>
      </c>
      <c r="Q88" s="81"/>
      <c r="R88" s="82" t="str">
        <f t="shared" si="27"/>
        <v/>
      </c>
      <c r="S88" s="83" t="str">
        <f t="shared" si="28"/>
        <v/>
      </c>
      <c r="U88" s="42"/>
      <c r="V88" s="122"/>
      <c r="W88" s="126"/>
      <c r="X88" s="78"/>
    </row>
    <row r="89" spans="1:24" s="77" customFormat="1" ht="24" customHeight="1" x14ac:dyDescent="0.2">
      <c r="A89" s="34" t="str">
        <f t="shared" si="29"/>
        <v/>
      </c>
      <c r="B89" s="35">
        <f t="shared" si="22"/>
        <v>3</v>
      </c>
      <c r="C89" s="198"/>
      <c r="D89" s="79">
        <v>4</v>
      </c>
      <c r="E89" s="84">
        <f ca="1">COUNTIF($G$6:G89,G89)+COUNTIF(OFFSET($P$6,0,0,IF(MOD(ROW(P89),5)&lt;&gt;0,INT((ROW(P89)-ROW($P$6)+1)/5)*5,INT((ROW(P89)-ROW($P$6))/5)*5),1),G89)</f>
        <v>3</v>
      </c>
      <c r="F89" s="84">
        <f t="shared" ca="1" si="23"/>
        <v>3</v>
      </c>
      <c r="G89" s="182" t="str">
        <f>TKB!$C$27</f>
        <v>Đạo đức</v>
      </c>
      <c r="H89" s="81"/>
      <c r="I89" s="82" t="str">
        <f t="shared" ca="1" si="24"/>
        <v>Biết nhận lỗi và sửa chữa (tiết 1)</v>
      </c>
      <c r="J89" s="83" t="str">
        <f t="shared" ca="1" si="30"/>
        <v>Tranh, máy chiếu</v>
      </c>
      <c r="K89" s="72"/>
      <c r="L89" s="198"/>
      <c r="M89" s="79">
        <v>4</v>
      </c>
      <c r="N89" s="84" t="str">
        <f ca="1">IF(P89=0,"",COUNTIF($P$6:P89,P89)+COUNTIF(OFFSET($G$6,0,0,INT((ROW(G89)-ROW($G$6))/5+1)*5,1),P89))</f>
        <v/>
      </c>
      <c r="O89" s="84" t="str">
        <f t="shared" si="26"/>
        <v/>
      </c>
      <c r="P89" s="182">
        <f>TKB!$D$27</f>
        <v>0</v>
      </c>
      <c r="Q89" s="81"/>
      <c r="R89" s="82" t="str">
        <f t="shared" si="27"/>
        <v/>
      </c>
      <c r="S89" s="83" t="str">
        <f t="shared" si="28"/>
        <v/>
      </c>
      <c r="U89" s="42"/>
      <c r="V89" s="122"/>
      <c r="W89" s="126"/>
      <c r="X89" s="78"/>
    </row>
    <row r="90" spans="1:24" s="77" customFormat="1" ht="24" customHeight="1" thickBot="1" x14ac:dyDescent="0.25">
      <c r="A90" s="34" t="str">
        <f t="shared" si="29"/>
        <v/>
      </c>
      <c r="B90" s="35">
        <f t="shared" si="22"/>
        <v>3</v>
      </c>
      <c r="C90" s="199"/>
      <c r="D90" s="96">
        <v>5</v>
      </c>
      <c r="E90" s="97">
        <f ca="1">COUNTIF($G$6:G90,G90)+COUNTIF(OFFSET($P$6,0,0,IF(MOD(ROW(P90),5)&lt;&gt;0,INT((ROW(P90)-ROW($P$6)+1)/5)*5,INT((ROW(P90)-ROW($P$6))/5)*5),1),G90)</f>
        <v>36</v>
      </c>
      <c r="F90" s="97" t="str">
        <f t="shared" si="23"/>
        <v/>
      </c>
      <c r="G90" s="184">
        <f>TKB!$C$28</f>
        <v>0</v>
      </c>
      <c r="H90" s="98" t="str">
        <f t="shared" ref="H90" si="31">IF(AND($M$1&lt;&gt;"",F90&lt;&gt;""),$M$1,IF(LEN(G90)&gt;$Q$1,RIGHT(G90,$Q$1),""))</f>
        <v/>
      </c>
      <c r="I90" s="99" t="str">
        <f t="shared" si="24"/>
        <v/>
      </c>
      <c r="J90" s="100" t="str">
        <f t="shared" si="30"/>
        <v/>
      </c>
      <c r="K90" s="72"/>
      <c r="L90" s="199"/>
      <c r="M90" s="101">
        <v>5</v>
      </c>
      <c r="N90" s="97" t="str">
        <f ca="1">IF(P90=0,"",COUNTIF($P$6:P90,P90)+COUNTIF(OFFSET($G$6,0,0,INT((ROW(G90)-ROW($G$6))/5+1)*5,1),P90))</f>
        <v/>
      </c>
      <c r="O90" s="97" t="str">
        <f t="shared" si="26"/>
        <v/>
      </c>
      <c r="P90" s="184">
        <f>TKB!$D$28</f>
        <v>0</v>
      </c>
      <c r="Q90" s="98" t="str">
        <f t="shared" ref="Q90" si="32">IF(AND($M$1&lt;&gt;"",O90&lt;&gt;""),$M$1,IF(LEN(P90)&gt;$Q$1,RIGHT(P90,$Q$1),""))</f>
        <v/>
      </c>
      <c r="R90" s="99" t="str">
        <f t="shared" si="27"/>
        <v/>
      </c>
      <c r="S90" s="100" t="str">
        <f t="shared" si="28"/>
        <v/>
      </c>
      <c r="U90" s="42"/>
      <c r="V90" s="122"/>
      <c r="W90" s="126"/>
      <c r="X90" s="78"/>
    </row>
    <row r="91" spans="1:24" s="34" customFormat="1" ht="24" customHeight="1" x14ac:dyDescent="0.2">
      <c r="A91" s="34" t="str">
        <f t="shared" si="29"/>
        <v/>
      </c>
      <c r="B91" s="35">
        <f t="shared" si="22"/>
        <v>3</v>
      </c>
      <c r="C91" s="206"/>
      <c r="D91" s="206"/>
      <c r="E91" s="206"/>
      <c r="F91" s="206"/>
      <c r="G91" s="206"/>
      <c r="H91" s="206"/>
      <c r="I91" s="206"/>
      <c r="J91" s="206"/>
      <c r="K91" s="179"/>
      <c r="L91" s="207"/>
      <c r="M91" s="207"/>
      <c r="N91" s="207"/>
      <c r="O91" s="207"/>
      <c r="P91" s="207"/>
      <c r="Q91" s="207"/>
      <c r="R91" s="207"/>
      <c r="S91" s="207"/>
      <c r="U91" s="42"/>
      <c r="V91" s="122"/>
      <c r="W91" s="126"/>
      <c r="X91" s="43"/>
    </row>
    <row r="92" spans="1:24" s="34" customFormat="1" ht="57.95" customHeight="1" x14ac:dyDescent="0.2">
      <c r="A92" s="34" t="str">
        <f t="shared" si="29"/>
        <v/>
      </c>
      <c r="B92" s="35">
        <f t="shared" ref="B92" si="33">+B93</f>
        <v>4</v>
      </c>
      <c r="C92" s="102" t="str">
        <f>'HUONG DAN'!B54</f>
        <v>©Trường Tiểu học Lê Ngọc Hân, Gia Lâm</v>
      </c>
      <c r="D92" s="179"/>
      <c r="E92" s="103"/>
      <c r="F92" s="103"/>
      <c r="G92" s="104"/>
      <c r="H92" s="104"/>
      <c r="I92" s="104"/>
      <c r="J92" s="104"/>
      <c r="K92" s="104"/>
      <c r="L92" s="180"/>
      <c r="M92" s="180"/>
      <c r="N92" s="105"/>
      <c r="O92" s="105"/>
      <c r="P92" s="106"/>
      <c r="Q92" s="106"/>
      <c r="R92" s="208"/>
      <c r="S92" s="208"/>
      <c r="U92" s="42"/>
      <c r="V92" s="122"/>
      <c r="W92" s="126"/>
      <c r="X92" s="43"/>
    </row>
    <row r="93" spans="1:24" s="34" customFormat="1" ht="24" customHeight="1" thickBot="1" x14ac:dyDescent="0.25">
      <c r="A93" s="34" t="str">
        <f t="shared" si="29"/>
        <v/>
      </c>
      <c r="B93" s="35">
        <f t="shared" ref="B93" si="34">+C93</f>
        <v>4</v>
      </c>
      <c r="C93" s="203">
        <f>+C63+1</f>
        <v>4</v>
      </c>
      <c r="D93" s="203"/>
      <c r="E93" s="44"/>
      <c r="F93" s="103" t="str">
        <f>CONCATENATE("(Từ ngày ",DAY(V93)&amp;"/"&amp; MONTH(V93) &amp;"/"&amp;YEAR(V93)&amp; " đến ngày "  &amp;DAY(V93+4)&amp;  "/" &amp; MONTH(V93+4) &amp; "/" &amp; YEAR(V93+4),")")</f>
        <v>(Từ ngày 28/9/2020 đến ngày 2/10/2020)</v>
      </c>
      <c r="G93" s="104"/>
      <c r="H93" s="104"/>
      <c r="I93" s="40"/>
      <c r="J93" s="40"/>
      <c r="K93" s="40"/>
      <c r="L93" s="48"/>
      <c r="M93" s="48"/>
      <c r="N93" s="49"/>
      <c r="O93" s="49"/>
      <c r="P93" s="50"/>
      <c r="Q93" s="50"/>
      <c r="R93" s="47"/>
      <c r="S93" s="47"/>
      <c r="U93" s="51" t="s">
        <v>32</v>
      </c>
      <c r="V93" s="122">
        <f>$U$1+(C93-1)*7+W93</f>
        <v>44102</v>
      </c>
      <c r="W93" s="127">
        <v>0</v>
      </c>
      <c r="X93" s="43"/>
    </row>
    <row r="94" spans="1:24" s="52" customFormat="1" ht="24" customHeight="1" x14ac:dyDescent="0.2">
      <c r="A94" s="34" t="str">
        <f t="shared" si="29"/>
        <v/>
      </c>
      <c r="B94" s="35">
        <f t="shared" ref="B94:B95" si="35">+B93</f>
        <v>4</v>
      </c>
      <c r="C94" s="204" t="s">
        <v>31</v>
      </c>
      <c r="D94" s="204"/>
      <c r="E94" s="205"/>
      <c r="F94" s="204"/>
      <c r="G94" s="204"/>
      <c r="H94" s="204"/>
      <c r="I94" s="204"/>
      <c r="J94" s="204"/>
      <c r="K94" s="107"/>
      <c r="L94" s="204" t="s">
        <v>0</v>
      </c>
      <c r="M94" s="204"/>
      <c r="N94" s="204"/>
      <c r="O94" s="204"/>
      <c r="P94" s="204"/>
      <c r="Q94" s="204"/>
      <c r="R94" s="204"/>
      <c r="S94" s="204"/>
      <c r="U94" s="42"/>
      <c r="V94" s="123"/>
      <c r="W94" s="128"/>
      <c r="X94" s="53"/>
    </row>
    <row r="95" spans="1:24" s="64" customFormat="1" ht="42.75" x14ac:dyDescent="0.2">
      <c r="A95" s="34" t="str">
        <f t="shared" si="29"/>
        <v/>
      </c>
      <c r="B95" s="35">
        <f t="shared" si="35"/>
        <v>4</v>
      </c>
      <c r="C95" s="108" t="s">
        <v>1</v>
      </c>
      <c r="D95" s="109" t="s">
        <v>2</v>
      </c>
      <c r="E95" s="110" t="s">
        <v>25</v>
      </c>
      <c r="F95" s="110" t="s">
        <v>3</v>
      </c>
      <c r="G95" s="111" t="s">
        <v>10</v>
      </c>
      <c r="H95" s="111" t="s">
        <v>24</v>
      </c>
      <c r="I95" s="111" t="s">
        <v>4</v>
      </c>
      <c r="J95" s="112" t="s">
        <v>5</v>
      </c>
      <c r="K95" s="59"/>
      <c r="L95" s="60" t="s">
        <v>1</v>
      </c>
      <c r="M95" s="61" t="s">
        <v>2</v>
      </c>
      <c r="N95" s="62" t="s">
        <v>25</v>
      </c>
      <c r="O95" s="56" t="s">
        <v>3</v>
      </c>
      <c r="P95" s="63" t="s">
        <v>11</v>
      </c>
      <c r="Q95" s="63" t="s">
        <v>24</v>
      </c>
      <c r="R95" s="63" t="s">
        <v>4</v>
      </c>
      <c r="S95" s="58" t="s">
        <v>5</v>
      </c>
      <c r="U95" s="65"/>
      <c r="V95" s="124"/>
      <c r="W95" s="129"/>
      <c r="X95" s="66"/>
    </row>
    <row r="96" spans="1:24" s="77" customFormat="1" ht="24" customHeight="1" x14ac:dyDescent="0.2">
      <c r="A96" s="34" t="str">
        <f t="shared" si="29"/>
        <v/>
      </c>
      <c r="B96" s="35">
        <f t="shared" si="22"/>
        <v>4</v>
      </c>
      <c r="C96" s="197" t="str">
        <f>CONCATENATE("Hai  ",CHAR(10),DAY(V93),"/",MONTH(V93))</f>
        <v>Hai  
28/9</v>
      </c>
      <c r="D96" s="67">
        <v>1</v>
      </c>
      <c r="E96" s="68">
        <f ca="1">COUNTIF($G$6:G96,G96)+COUNTIF(OFFSET($P$6,0,0,IF(MOD(ROW(P96),5)&lt;&gt;0,INT((ROW(P96)-ROW($P$6)+1)/5)*5,INT((ROW(P96)-ROW($P$6))/5)*5),1),G96)</f>
        <v>4</v>
      </c>
      <c r="F96" s="68">
        <f t="shared" ref="F96:F120" ca="1" si="36">IF(G96=0,"",VLOOKUP(E96&amp;G96,PPCT,2,0))</f>
        <v>4</v>
      </c>
      <c r="G96" s="181" t="str">
        <f>TKB!$C$4</f>
        <v>HĐTT-CC</v>
      </c>
      <c r="H96" s="69"/>
      <c r="I96" s="70" t="str">
        <f t="shared" ref="I96:I120" ca="1" si="37">IF(G96=0,"",VLOOKUP(E96&amp;G96,PPCT,6,0))</f>
        <v>Chào cờ</v>
      </c>
      <c r="J96" s="71">
        <f t="shared" ref="J96:J108" ca="1" si="38">IF(G96=0,"",VLOOKUP(E96&amp;G96,PPCT,7,0))</f>
        <v>0</v>
      </c>
      <c r="K96" s="72"/>
      <c r="L96" s="198" t="str">
        <f>+C96</f>
        <v>Hai  
28/9</v>
      </c>
      <c r="M96" s="73">
        <v>1</v>
      </c>
      <c r="N96" s="74">
        <f ca="1">IF(P96=0,"",COUNTIF($P$6:P96,P96)+COUNTIF(OFFSET($G$6,0,0,INT((ROW(G96)-ROW($G$6))/5+1)*5,1),P96))</f>
        <v>4</v>
      </c>
      <c r="O96" s="68">
        <f t="shared" ref="O96:O120" ca="1" si="39">IF(P96=0,"",VLOOKUP(N96&amp;P96,PPCT,2,0))</f>
        <v>4</v>
      </c>
      <c r="P96" s="185" t="str">
        <f>TKB!$D$4</f>
        <v>Âm nhạc</v>
      </c>
      <c r="Q96" s="69"/>
      <c r="R96" s="75" t="str">
        <f t="shared" ref="R96:R120" ca="1" si="40">IF(P96=0,"",VLOOKUP(N96&amp;P96,PPCT,6,0))</f>
        <v>Học hát: Xoè hoa</v>
      </c>
      <c r="S96" s="76">
        <f t="shared" ref="S96:S120" ca="1" si="41">IF(P96=0,"",VLOOKUP(N96&amp;P96,PPCT,7,0))</f>
        <v>0</v>
      </c>
      <c r="U96" s="42"/>
      <c r="V96" s="122"/>
      <c r="W96" s="126"/>
      <c r="X96" s="78"/>
    </row>
    <row r="97" spans="1:24" s="77" customFormat="1" ht="24" customHeight="1" x14ac:dyDescent="0.2">
      <c r="A97" s="34" t="str">
        <f t="shared" si="29"/>
        <v/>
      </c>
      <c r="B97" s="35">
        <f t="shared" si="22"/>
        <v>4</v>
      </c>
      <c r="C97" s="198"/>
      <c r="D97" s="79">
        <v>2</v>
      </c>
      <c r="E97" s="80">
        <f ca="1">COUNTIF($G$6:G97,G97)+COUNTIF(OFFSET($P$6,0,0,IF(MOD(ROW(P97),5)&lt;&gt;0,INT((ROW(P97)-ROW($P$6)+1)/5)*5,INT((ROW(P97)-ROW($P$6))/5)*5),1),G97)</f>
        <v>16</v>
      </c>
      <c r="F97" s="80">
        <f t="shared" ca="1" si="36"/>
        <v>16</v>
      </c>
      <c r="G97" s="182" t="str">
        <f>TKB!$C$5</f>
        <v>Toán</v>
      </c>
      <c r="H97" s="81"/>
      <c r="I97" s="82" t="str">
        <f t="shared" ca="1" si="37"/>
        <v>20+5</v>
      </c>
      <c r="J97" s="83" t="str">
        <f t="shared" ca="1" si="38"/>
        <v>SGK, bảng phụ, MT-MC</v>
      </c>
      <c r="K97" s="72"/>
      <c r="L97" s="198"/>
      <c r="M97" s="79">
        <v>2</v>
      </c>
      <c r="N97" s="84">
        <f ca="1">IF(P97=0,"",COUNTIF($P$6:P97,P97)+COUNTIF(OFFSET($G$6,0,0,INT((ROW(G97)-ROW($G$6))/5+1)*5,1),P97))</f>
        <v>7</v>
      </c>
      <c r="O97" s="84">
        <f t="shared" ca="1" si="39"/>
        <v>7</v>
      </c>
      <c r="P97" s="182" t="str">
        <f>TKB!$D$5</f>
        <v>Thể dục</v>
      </c>
      <c r="Q97" s="81"/>
      <c r="R97" s="82" t="str">
        <f t="shared" ca="1" si="40"/>
        <v>Động tác chân. Trò chơi: Kéo cưa lừa xẻ</v>
      </c>
      <c r="S97" s="85">
        <f t="shared" ca="1" si="41"/>
        <v>0</v>
      </c>
      <c r="U97" s="42"/>
      <c r="V97" s="122"/>
      <c r="W97" s="126"/>
      <c r="X97" s="78"/>
    </row>
    <row r="98" spans="1:24" s="77" customFormat="1" ht="24" customHeight="1" x14ac:dyDescent="0.2">
      <c r="A98" s="34" t="str">
        <f t="shared" si="29"/>
        <v/>
      </c>
      <c r="B98" s="35">
        <f t="shared" si="22"/>
        <v>4</v>
      </c>
      <c r="C98" s="198"/>
      <c r="D98" s="73">
        <v>3</v>
      </c>
      <c r="E98" s="84">
        <f ca="1">COUNTIF($G$6:G98,G98)+COUNTIF(OFFSET($P$6,0,0,IF(MOD(ROW(P98),5)&lt;&gt;0,INT((ROW(P98)-ROW($P$6)+1)/5)*5,INT((ROW(P98)-ROW($P$6))/5)*5),1),G98)</f>
        <v>10</v>
      </c>
      <c r="F98" s="84">
        <f t="shared" ca="1" si="36"/>
        <v>10</v>
      </c>
      <c r="G98" s="182" t="str">
        <f>TKB!$C$6</f>
        <v>Tập đọc</v>
      </c>
      <c r="H98" s="81"/>
      <c r="I98" s="82" t="str">
        <f t="shared" ca="1" si="37"/>
        <v>Bím tóc đuôi sam</v>
      </c>
      <c r="J98" s="83" t="str">
        <f t="shared" ca="1" si="38"/>
        <v xml:space="preserve"> Máy chiếu,GAĐT</v>
      </c>
      <c r="K98" s="72"/>
      <c r="L98" s="198"/>
      <c r="M98" s="73">
        <v>3</v>
      </c>
      <c r="N98" s="84">
        <f ca="1">IF(P98=0,"",COUNTIF($P$6:P98,P98)+COUNTIF(OFFSET($G$6,0,0,INT((ROW(G98)-ROW($G$6))/5+1)*5,1),P98))</f>
        <v>10</v>
      </c>
      <c r="O98" s="74">
        <f t="shared" ca="1" si="39"/>
        <v>10</v>
      </c>
      <c r="P98" s="185" t="str">
        <f>TKB!$D$6</f>
        <v>HDH-TV</v>
      </c>
      <c r="Q98" s="81"/>
      <c r="R98" s="75" t="str">
        <f t="shared" ca="1" si="40"/>
        <v>Tập làm văn</v>
      </c>
      <c r="S98" s="83" t="str">
        <f t="shared" ca="1" si="41"/>
        <v>Vở CEHTV, BP, PM</v>
      </c>
      <c r="U98" s="42"/>
      <c r="V98" s="122"/>
      <c r="W98" s="126"/>
      <c r="X98" s="78"/>
    </row>
    <row r="99" spans="1:24" s="77" customFormat="1" ht="24" customHeight="1" x14ac:dyDescent="0.2">
      <c r="A99" s="34" t="str">
        <f t="shared" si="29"/>
        <v/>
      </c>
      <c r="B99" s="35">
        <f t="shared" si="22"/>
        <v>4</v>
      </c>
      <c r="C99" s="198"/>
      <c r="D99" s="79">
        <v>4</v>
      </c>
      <c r="E99" s="84">
        <f ca="1">COUNTIF($G$6:G99,G99)+COUNTIF(OFFSET($P$6,0,0,IF(MOD(ROW(P99),5)&lt;&gt;0,INT((ROW(P99)-ROW($P$6)+1)/5)*5,INT((ROW(P99)-ROW($P$6))/5)*5),1),G99)</f>
        <v>11</v>
      </c>
      <c r="F99" s="84">
        <f t="shared" ca="1" si="36"/>
        <v>11</v>
      </c>
      <c r="G99" s="182" t="str">
        <f>TKB!$C$7</f>
        <v>Tập đọc</v>
      </c>
      <c r="H99" s="81"/>
      <c r="I99" s="82" t="str">
        <f t="shared" ca="1" si="37"/>
        <v>Bím tóc đuôi sam</v>
      </c>
      <c r="J99" s="83" t="str">
        <f t="shared" ca="1" si="38"/>
        <v xml:space="preserve"> Máy chiếu,GAĐT</v>
      </c>
      <c r="K99" s="72"/>
      <c r="L99" s="198"/>
      <c r="M99" s="79">
        <v>4</v>
      </c>
      <c r="N99" s="84" t="str">
        <f ca="1">IF(P99=0,"",COUNTIF($P$6:P99,P99)+COUNTIF(OFFSET($G$6,0,0,INT((ROW(G99)-ROW($G$6))/5+1)*5,1),P99))</f>
        <v/>
      </c>
      <c r="O99" s="84" t="str">
        <f t="shared" si="39"/>
        <v/>
      </c>
      <c r="P99" s="182">
        <f>TKB!$D$7</f>
        <v>0</v>
      </c>
      <c r="Q99" s="81"/>
      <c r="R99" s="82" t="str">
        <f t="shared" si="40"/>
        <v/>
      </c>
      <c r="S99" s="76" t="str">
        <f t="shared" si="41"/>
        <v/>
      </c>
      <c r="U99" s="42"/>
      <c r="V99" s="122"/>
      <c r="W99" s="126"/>
      <c r="X99" s="78"/>
    </row>
    <row r="100" spans="1:24" s="77" customFormat="1" ht="24" customHeight="1" x14ac:dyDescent="0.2">
      <c r="A100" s="34" t="str">
        <f t="shared" si="29"/>
        <v/>
      </c>
      <c r="B100" s="35">
        <f t="shared" si="22"/>
        <v>4</v>
      </c>
      <c r="C100" s="198"/>
      <c r="D100" s="87">
        <v>5</v>
      </c>
      <c r="E100" s="88">
        <f ca="1">COUNTIF($G$6:G100,G100)+COUNTIF(OFFSET($P$6,0,0,IF(MOD(ROW(P100),5)&lt;&gt;0,INT((ROW(P100)-ROW($P$6)+1)/5)*5,INT((ROW(P100)-ROW($P$6))/5)*5),1),G100)</f>
        <v>40</v>
      </c>
      <c r="F100" s="88" t="str">
        <f t="shared" si="36"/>
        <v/>
      </c>
      <c r="G100" s="183">
        <f>TKB!$C$8</f>
        <v>0</v>
      </c>
      <c r="H100" s="89"/>
      <c r="I100" s="90" t="str">
        <f t="shared" si="37"/>
        <v/>
      </c>
      <c r="J100" s="91" t="str">
        <f t="shared" si="38"/>
        <v/>
      </c>
      <c r="K100" s="72"/>
      <c r="L100" s="198"/>
      <c r="M100" s="87">
        <v>5</v>
      </c>
      <c r="N100" s="84" t="str">
        <f ca="1">IF(P100=0,"",COUNTIF($P$6:P100,P100)+COUNTIF(OFFSET($G$6,0,0,INT((ROW(G100)-ROW($G$6))/5+1)*5,1),P100))</f>
        <v/>
      </c>
      <c r="O100" s="92" t="str">
        <f t="shared" si="39"/>
        <v/>
      </c>
      <c r="P100" s="183">
        <f>TKB!$D$8</f>
        <v>0</v>
      </c>
      <c r="Q100" s="89"/>
      <c r="R100" s="90" t="str">
        <f t="shared" si="40"/>
        <v/>
      </c>
      <c r="S100" s="91" t="str">
        <f t="shared" si="41"/>
        <v/>
      </c>
      <c r="U100" s="42"/>
      <c r="V100" s="122"/>
      <c r="W100" s="126"/>
      <c r="X100" s="78"/>
    </row>
    <row r="101" spans="1:24" s="77" customFormat="1" ht="24" customHeight="1" x14ac:dyDescent="0.2">
      <c r="A101" s="34" t="str">
        <f t="shared" si="29"/>
        <v/>
      </c>
      <c r="B101" s="35">
        <f t="shared" si="22"/>
        <v>4</v>
      </c>
      <c r="C101" s="200" t="str">
        <f>CONCATENATE("Ba  ",CHAR(10),DAY(V93+1),"/",MONTH(V93+1))</f>
        <v>Ba  
29/9</v>
      </c>
      <c r="D101" s="67">
        <v>1</v>
      </c>
      <c r="E101" s="68">
        <f ca="1">COUNTIF($G$6:G101,G101)+COUNTIF(OFFSET($P$6,0,0,IF(MOD(ROW(P101),5)&lt;&gt;0,INT((ROW(P101)-ROW($P$6)+1)/5)*5,INT((ROW(P101)-ROW($P$6))/5)*5),1),G101)</f>
        <v>7</v>
      </c>
      <c r="F101" s="68">
        <f t="shared" ca="1" si="36"/>
        <v>7</v>
      </c>
      <c r="G101" s="182" t="str">
        <f>TKB!$C$9</f>
        <v>Chính tả</v>
      </c>
      <c r="H101" s="93"/>
      <c r="I101" s="70" t="str">
        <f t="shared" ca="1" si="37"/>
        <v xml:space="preserve"> TC: Bím tóc đuôi sam.</v>
      </c>
      <c r="J101" s="71" t="str">
        <f t="shared" ca="1" si="38"/>
        <v>vở mẫu, MT-MC</v>
      </c>
      <c r="K101" s="72"/>
      <c r="L101" s="200" t="str">
        <f>+C101</f>
        <v>Ba  
29/9</v>
      </c>
      <c r="M101" s="67">
        <v>1</v>
      </c>
      <c r="N101" s="94">
        <f ca="1">IF(P101=0,"",COUNTIF($P$6:P101,P101)+COUNTIF(OFFSET($G$6,0,0,INT((ROW(G101)-ROW($G$6))/5+1)*5,1),P101))</f>
        <v>4</v>
      </c>
      <c r="O101" s="94">
        <f t="shared" ca="1" si="39"/>
        <v>4</v>
      </c>
      <c r="P101" s="181" t="str">
        <f>TKB!$D$9</f>
        <v>Kể chuyện</v>
      </c>
      <c r="Q101" s="93"/>
      <c r="R101" s="70" t="str">
        <f t="shared" ca="1" si="40"/>
        <v>Bím tóc đuôi sam</v>
      </c>
      <c r="S101" s="71" t="str">
        <f t="shared" ca="1" si="41"/>
        <v>Tranh SGK</v>
      </c>
      <c r="U101" s="42"/>
      <c r="V101" s="122"/>
      <c r="W101" s="126"/>
      <c r="X101" s="78"/>
    </row>
    <row r="102" spans="1:24" s="77" customFormat="1" ht="24" customHeight="1" x14ac:dyDescent="0.2">
      <c r="A102" s="34" t="str">
        <f t="shared" si="29"/>
        <v/>
      </c>
      <c r="B102" s="35">
        <f t="shared" si="22"/>
        <v>4</v>
      </c>
      <c r="C102" s="201"/>
      <c r="D102" s="79">
        <v>2</v>
      </c>
      <c r="E102" s="80">
        <f ca="1">COUNTIF($G$6:G102,G102)+COUNTIF(OFFSET($P$6,0,0,IF(MOD(ROW(P102),5)&lt;&gt;0,INT((ROW(P102)-ROW($P$6)+1)/5)*5,INT((ROW(P102)-ROW($P$6))/5)*5),1),G102)</f>
        <v>17</v>
      </c>
      <c r="F102" s="80">
        <f t="shared" ca="1" si="36"/>
        <v>17</v>
      </c>
      <c r="G102" s="182" t="str">
        <f>TKB!$C$10</f>
        <v>Toán</v>
      </c>
      <c r="H102" s="81"/>
      <c r="I102" s="82" t="str">
        <f t="shared" ca="1" si="37"/>
        <v>49+25</v>
      </c>
      <c r="J102" s="83" t="str">
        <f t="shared" ca="1" si="38"/>
        <v>SGK, bảng phụ, MT-MC</v>
      </c>
      <c r="K102" s="72"/>
      <c r="L102" s="201"/>
      <c r="M102" s="79">
        <v>2</v>
      </c>
      <c r="N102" s="84">
        <f ca="1">IF(P102=0,"",COUNTIF($P$6:P102,P102)+COUNTIF(OFFSET($G$6,0,0,INT((ROW(G102)-ROW($G$6))/5+1)*5,1),P102))</f>
        <v>8</v>
      </c>
      <c r="O102" s="84">
        <f t="shared" ca="1" si="39"/>
        <v>8</v>
      </c>
      <c r="P102" s="182" t="str">
        <f>TKB!$D$10</f>
        <v>Thể dục</v>
      </c>
      <c r="Q102" s="81"/>
      <c r="R102" s="82" t="str">
        <f t="shared" ca="1" si="40"/>
        <v>Động tác lườn. Trò chơi: Kéo cưa lừa xẻ</v>
      </c>
      <c r="S102" s="83">
        <f t="shared" ca="1" si="41"/>
        <v>0</v>
      </c>
      <c r="U102" s="42"/>
      <c r="V102" s="122"/>
      <c r="W102" s="126"/>
      <c r="X102" s="78"/>
    </row>
    <row r="103" spans="1:24" s="77" customFormat="1" ht="24" customHeight="1" x14ac:dyDescent="0.2">
      <c r="A103" s="34" t="str">
        <f t="shared" si="29"/>
        <v/>
      </c>
      <c r="B103" s="35">
        <f t="shared" si="22"/>
        <v>4</v>
      </c>
      <c r="C103" s="201"/>
      <c r="D103" s="79">
        <v>3</v>
      </c>
      <c r="E103" s="80">
        <f ca="1">COUNTIF($G$6:G103,G103)+COUNTIF(OFFSET($P$6,0,0,IF(MOD(ROW(P103),5)&lt;&gt;0,INT((ROW(P103)-ROW($P$6)+1)/5)*5,INT((ROW(P103)-ROW($P$6))/5)*5),1),G103)</f>
        <v>4</v>
      </c>
      <c r="F103" s="80">
        <f t="shared" ca="1" si="36"/>
        <v>4</v>
      </c>
      <c r="G103" s="182" t="str">
        <f>TKB!$C$11</f>
        <v>Mĩ thuật</v>
      </c>
      <c r="H103" s="81"/>
      <c r="I103" s="82" t="str">
        <f t="shared" ca="1" si="37"/>
        <v xml:space="preserve">Những con vật sống dưới nước </v>
      </c>
      <c r="J103" s="83">
        <f t="shared" ca="1" si="38"/>
        <v>0</v>
      </c>
      <c r="K103" s="72"/>
      <c r="L103" s="201"/>
      <c r="M103" s="73">
        <v>3</v>
      </c>
      <c r="N103" s="84">
        <f ca="1">IF(P103=0,"",COUNTIF($P$6:P103,P103)+COUNTIF(OFFSET($G$6,0,0,INT((ROW(G103)-ROW($G$6))/5+1)*5,1),P103))</f>
        <v>11</v>
      </c>
      <c r="O103" s="74">
        <f t="shared" ca="1" si="39"/>
        <v>11</v>
      </c>
      <c r="P103" s="185" t="str">
        <f>TKB!$D$11</f>
        <v>HDH-TV</v>
      </c>
      <c r="Q103" s="81"/>
      <c r="R103" s="82" t="str">
        <f t="shared" ca="1" si="40"/>
        <v>Tập đọc-Chính tả</v>
      </c>
      <c r="S103" s="83" t="str">
        <f t="shared" ca="1" si="41"/>
        <v>Vở CEHTV, BP, PM</v>
      </c>
      <c r="U103" s="42"/>
      <c r="V103" s="122"/>
      <c r="W103" s="126"/>
      <c r="X103" s="78"/>
    </row>
    <row r="104" spans="1:24" s="77" customFormat="1" ht="24" customHeight="1" x14ac:dyDescent="0.2">
      <c r="A104" s="34" t="str">
        <f t="shared" si="29"/>
        <v/>
      </c>
      <c r="B104" s="35">
        <f t="shared" si="22"/>
        <v>4</v>
      </c>
      <c r="C104" s="201"/>
      <c r="D104" s="79">
        <v>4</v>
      </c>
      <c r="E104" s="84">
        <f ca="1">COUNTIF($G$6:G104,G104)+COUNTIF(OFFSET($P$6,0,0,IF(MOD(ROW(P104),5)&lt;&gt;0,INT((ROW(P104)-ROW($P$6)+1)/5)*5,INT((ROW(P104)-ROW($P$6))/5)*5),1),G104)</f>
        <v>7</v>
      </c>
      <c r="F104" s="84">
        <f t="shared" ca="1" si="36"/>
        <v>7</v>
      </c>
      <c r="G104" s="182" t="str">
        <f>TKB!$C$12</f>
        <v>Tiếng Anh</v>
      </c>
      <c r="H104" s="81"/>
      <c r="I104" s="82" t="str">
        <f t="shared" ca="1" si="37"/>
        <v>Unit 5. Lesson 5</v>
      </c>
      <c r="J104" s="83">
        <f t="shared" ca="1" si="38"/>
        <v>0</v>
      </c>
      <c r="K104" s="72"/>
      <c r="L104" s="201"/>
      <c r="M104" s="79">
        <v>4</v>
      </c>
      <c r="N104" s="84">
        <f ca="1">IF(P104=0,"",COUNTIF($P$6:P104,P104)+COUNTIF(OFFSET($G$6,0,0,INT((ROW(G104)-ROW($G$6))/5+1)*5,1),P104))</f>
        <v>10</v>
      </c>
      <c r="O104" s="84">
        <f t="shared" ca="1" si="39"/>
        <v>10</v>
      </c>
      <c r="P104" s="182" t="str">
        <f>TKB!$D$12</f>
        <v>HDH-T</v>
      </c>
      <c r="Q104" s="81"/>
      <c r="R104" s="82" t="str">
        <f t="shared" ca="1" si="40"/>
        <v>Phép cộng có nhớ trong phạm vi 100 dạng 8 + 5</v>
      </c>
      <c r="S104" s="83" t="str">
        <f t="shared" ca="1" si="41"/>
        <v>Vở CEHT, BP, PM</v>
      </c>
      <c r="U104" s="42"/>
      <c r="V104" s="122"/>
      <c r="W104" s="126"/>
      <c r="X104" s="78"/>
    </row>
    <row r="105" spans="1:24" s="77" customFormat="1" ht="24" customHeight="1" x14ac:dyDescent="0.2">
      <c r="A105" s="34" t="str">
        <f t="shared" si="29"/>
        <v/>
      </c>
      <c r="B105" s="35">
        <f t="shared" si="22"/>
        <v>4</v>
      </c>
      <c r="C105" s="202"/>
      <c r="D105" s="95">
        <v>5</v>
      </c>
      <c r="E105" s="88">
        <f ca="1">COUNTIF($G$6:G105,G105)+COUNTIF(OFFSET($P$6,0,0,IF(MOD(ROW(P105),5)&lt;&gt;0,INT((ROW(P105)-ROW($P$6)+1)/5)*5,INT((ROW(P105)-ROW($P$6))/5)*5),1),G105)</f>
        <v>43</v>
      </c>
      <c r="F105" s="88" t="str">
        <f t="shared" si="36"/>
        <v/>
      </c>
      <c r="G105" s="183">
        <f>TKB!$C$13</f>
        <v>0</v>
      </c>
      <c r="H105" s="89"/>
      <c r="I105" s="90" t="str">
        <f t="shared" si="37"/>
        <v/>
      </c>
      <c r="J105" s="91" t="str">
        <f t="shared" si="38"/>
        <v/>
      </c>
      <c r="K105" s="72"/>
      <c r="L105" s="202"/>
      <c r="M105" s="87">
        <v>5</v>
      </c>
      <c r="N105" s="84" t="str">
        <f ca="1">IF(P105=0,"",COUNTIF($P$6:P105,P105)+COUNTIF(OFFSET($G$6,0,0,INT((ROW(G105)-ROW($G$6))/5+1)*5,1),P105))</f>
        <v/>
      </c>
      <c r="O105" s="92" t="str">
        <f t="shared" si="39"/>
        <v/>
      </c>
      <c r="P105" s="183">
        <f>TKB!$D$13</f>
        <v>0</v>
      </c>
      <c r="Q105" s="89"/>
      <c r="R105" s="90" t="str">
        <f t="shared" si="40"/>
        <v/>
      </c>
      <c r="S105" s="91" t="str">
        <f t="shared" si="41"/>
        <v/>
      </c>
      <c r="U105" s="42"/>
      <c r="V105" s="122"/>
      <c r="W105" s="126"/>
      <c r="X105" s="78"/>
    </row>
    <row r="106" spans="1:24" s="77" customFormat="1" ht="24" customHeight="1" x14ac:dyDescent="0.2">
      <c r="A106" s="34" t="str">
        <f t="shared" si="29"/>
        <v/>
      </c>
      <c r="B106" s="35">
        <f t="shared" si="22"/>
        <v>4</v>
      </c>
      <c r="C106" s="200" t="str">
        <f>CONCATENATE("Tư ",CHAR(10),DAY(V93+2),"/",MONTH(V93+2))</f>
        <v>Tư 
30/9</v>
      </c>
      <c r="D106" s="67">
        <v>1</v>
      </c>
      <c r="E106" s="68">
        <f ca="1">COUNTIF($G$6:G106,G106)+COUNTIF(OFFSET($P$6,0,0,IF(MOD(ROW(P106),5)&lt;&gt;0,INT((ROW(P106)-ROW($P$6)+1)/5)*5,INT((ROW(P106)-ROW($P$6))/5)*5),1),G106)</f>
        <v>12</v>
      </c>
      <c r="F106" s="68">
        <f t="shared" ca="1" si="36"/>
        <v>12</v>
      </c>
      <c r="G106" s="182" t="str">
        <f>TKB!$C$14</f>
        <v>Tập đọc</v>
      </c>
      <c r="H106" s="93"/>
      <c r="I106" s="70" t="str">
        <f t="shared" ca="1" si="37"/>
        <v>Trên chiếc bè.</v>
      </c>
      <c r="J106" s="71" t="str">
        <f t="shared" ca="1" si="38"/>
        <v xml:space="preserve"> Máy chiếu,GAĐT</v>
      </c>
      <c r="K106" s="72"/>
      <c r="L106" s="200" t="str">
        <f>+C106</f>
        <v>Tư 
30/9</v>
      </c>
      <c r="M106" s="67">
        <v>1</v>
      </c>
      <c r="N106" s="94">
        <f ca="1">IF(P106=0,"",COUNTIF($P$6:P106,P106)+COUNTIF(OFFSET($G$6,0,0,INT((ROW(G106)-ROW($G$6))/5+1)*5,1),P106))</f>
        <v>4</v>
      </c>
      <c r="O106" s="94">
        <f t="shared" ca="1" si="39"/>
        <v>4</v>
      </c>
      <c r="P106" s="181" t="str">
        <f>TKB!$D$14</f>
        <v>HĐTT-ĐS</v>
      </c>
      <c r="Q106" s="93"/>
      <c r="R106" s="70" t="str">
        <f t="shared" ca="1" si="40"/>
        <v>Đọc sách</v>
      </c>
      <c r="S106" s="71" t="str">
        <f t="shared" ca="1" si="41"/>
        <v>sách, truyện</v>
      </c>
      <c r="U106" s="42"/>
      <c r="V106" s="122"/>
      <c r="W106" s="126"/>
      <c r="X106" s="78"/>
    </row>
    <row r="107" spans="1:24" s="77" customFormat="1" ht="24" customHeight="1" x14ac:dyDescent="0.2">
      <c r="A107" s="34" t="str">
        <f t="shared" si="29"/>
        <v/>
      </c>
      <c r="B107" s="35">
        <f t="shared" si="22"/>
        <v>4</v>
      </c>
      <c r="C107" s="201"/>
      <c r="D107" s="79">
        <v>2</v>
      </c>
      <c r="E107" s="80">
        <f ca="1">COUNTIF($G$6:G107,G107)+COUNTIF(OFFSET($P$6,0,0,IF(MOD(ROW(P107),5)&lt;&gt;0,INT((ROW(P107)-ROW($P$6)+1)/5)*5,INT((ROW(P107)-ROW($P$6))/5)*5),1),G107)</f>
        <v>8</v>
      </c>
      <c r="F107" s="80">
        <f t="shared" ca="1" si="36"/>
        <v>8</v>
      </c>
      <c r="G107" s="182" t="str">
        <f>TKB!$C$15</f>
        <v>Tiếng Anh</v>
      </c>
      <c r="H107" s="81"/>
      <c r="I107" s="82" t="str">
        <f t="shared" ca="1" si="37"/>
        <v>Unit 5. Lesson 6</v>
      </c>
      <c r="J107" s="83">
        <f t="shared" ca="1" si="38"/>
        <v>0</v>
      </c>
      <c r="K107" s="72"/>
      <c r="L107" s="201"/>
      <c r="M107" s="79">
        <v>2</v>
      </c>
      <c r="N107" s="84">
        <f ca="1">IF(P107=0,"",COUNTIF($P$6:P107,P107)+COUNTIF(OFFSET($G$6,0,0,INT((ROW(G107)-ROW($G$6))/5+1)*5,1),P107))</f>
        <v>4</v>
      </c>
      <c r="O107" s="84">
        <f t="shared" ca="1" si="39"/>
        <v>7</v>
      </c>
      <c r="P107" s="181" t="str">
        <f>TKB!$D$15</f>
        <v>Âm nhạc TC</v>
      </c>
      <c r="Q107" s="81"/>
      <c r="R107" s="82" t="str">
        <f t="shared" ca="1" si="40"/>
        <v>Ôn tập bài hát: Múa vui,vận động phụ họa</v>
      </c>
      <c r="S107" s="83">
        <f t="shared" ca="1" si="41"/>
        <v>0</v>
      </c>
      <c r="U107" s="42"/>
      <c r="V107" s="122"/>
      <c r="W107" s="126"/>
      <c r="X107" s="78"/>
    </row>
    <row r="108" spans="1:24" s="77" customFormat="1" ht="24" customHeight="1" x14ac:dyDescent="0.2">
      <c r="A108" s="34" t="str">
        <f t="shared" si="29"/>
        <v/>
      </c>
      <c r="B108" s="35">
        <f t="shared" si="22"/>
        <v>4</v>
      </c>
      <c r="C108" s="201"/>
      <c r="D108" s="79">
        <v>3</v>
      </c>
      <c r="E108" s="80">
        <f ca="1">COUNTIF($G$6:G108,G108)+COUNTIF(OFFSET($P$6,0,0,IF(MOD(ROW(P108),5)&lt;&gt;0,INT((ROW(P108)-ROW($P$6)+1)/5)*5,INT((ROW(P108)-ROW($P$6))/5)*5),1),G108)</f>
        <v>18</v>
      </c>
      <c r="F108" s="80">
        <f t="shared" ca="1" si="36"/>
        <v>18</v>
      </c>
      <c r="G108" s="182" t="str">
        <f>TKB!$C$16</f>
        <v>Toán</v>
      </c>
      <c r="H108" s="81"/>
      <c r="I108" s="82" t="str">
        <f t="shared" ca="1" si="37"/>
        <v>Luyện tập</v>
      </c>
      <c r="J108" s="83" t="str">
        <f t="shared" ca="1" si="38"/>
        <v>SGK, bảng phụ, MT-MC</v>
      </c>
      <c r="K108" s="72"/>
      <c r="L108" s="201"/>
      <c r="M108" s="73">
        <v>3</v>
      </c>
      <c r="N108" s="84">
        <f ca="1">IF(P108=0,"",COUNTIF($P$6:P108,P108)+COUNTIF(OFFSET($G$6,0,0,INT((ROW(G108)-ROW($G$6))/5+1)*5,1),P108))</f>
        <v>11</v>
      </c>
      <c r="O108" s="74">
        <f t="shared" ca="1" si="39"/>
        <v>11</v>
      </c>
      <c r="P108" s="185" t="str">
        <f>TKB!$D$16</f>
        <v>HDH-T</v>
      </c>
      <c r="Q108" s="81"/>
      <c r="R108" s="82" t="str">
        <f t="shared" ca="1" si="40"/>
        <v>28 + 5 ; 49 + 25</v>
      </c>
      <c r="S108" s="83" t="str">
        <f t="shared" ca="1" si="41"/>
        <v>Vở CEHT, BP, PM</v>
      </c>
      <c r="U108" s="42"/>
      <c r="V108" s="122"/>
      <c r="W108" s="126"/>
      <c r="X108" s="78"/>
    </row>
    <row r="109" spans="1:24" s="77" customFormat="1" ht="24" customHeight="1" x14ac:dyDescent="0.2">
      <c r="A109" s="34" t="str">
        <f t="shared" si="29"/>
        <v/>
      </c>
      <c r="B109" s="35">
        <f t="shared" si="22"/>
        <v>4</v>
      </c>
      <c r="C109" s="201"/>
      <c r="D109" s="79">
        <v>4</v>
      </c>
      <c r="E109" s="84">
        <f ca="1">COUNTIF($G$6:G109,G109)+COUNTIF(OFFSET($P$6,0,0,IF(MOD(ROW(P109),5)&lt;&gt;0,INT((ROW(P109)-ROW($P$6)+1)/5)*5,INT((ROW(P109)-ROW($P$6))/5)*5),1),G109)</f>
        <v>4</v>
      </c>
      <c r="F109" s="84">
        <f t="shared" ca="1" si="36"/>
        <v>4</v>
      </c>
      <c r="G109" s="182" t="str">
        <f>TKB!$C$17</f>
        <v>Tập viết</v>
      </c>
      <c r="H109" s="81"/>
      <c r="I109" s="82" t="str">
        <f t="shared" ca="1" si="37"/>
        <v>Chữ hoa C</v>
      </c>
      <c r="J109" s="83" t="str">
        <f ca="1">IF(G109=0,"",VLOOKUP(E109&amp;G109,PPCT,7,0))</f>
        <v xml:space="preserve">Chữ mẫu, bảng phụ, </v>
      </c>
      <c r="K109" s="72"/>
      <c r="L109" s="201"/>
      <c r="M109" s="79">
        <v>4</v>
      </c>
      <c r="N109" s="84">
        <f ca="1">IF(P109=0,"",COUNTIF($P$6:P109,P109)+COUNTIF(OFFSET($G$6,0,0,INT((ROW(G109)-ROW($G$6))/5+1)*5,1),P109))</f>
        <v>7</v>
      </c>
      <c r="O109" s="84">
        <f t="shared" ca="1" si="39"/>
        <v>7</v>
      </c>
      <c r="P109" s="182" t="str">
        <f>TKB!$D$17</f>
        <v>HĐTT-CĐ</v>
      </c>
      <c r="Q109" s="81"/>
      <c r="R109" s="82" t="str">
        <f t="shared" ca="1" si="40"/>
        <v>ATGT bài 4: Đi bộ và quan sát đường an toàn</v>
      </c>
      <c r="S109" s="83" t="str">
        <f t="shared" ca="1" si="41"/>
        <v>Tài liệu ANGT</v>
      </c>
      <c r="U109" s="42"/>
      <c r="V109" s="122"/>
      <c r="W109" s="126"/>
      <c r="X109" s="78"/>
    </row>
    <row r="110" spans="1:24" s="77" customFormat="1" ht="24" customHeight="1" x14ac:dyDescent="0.2">
      <c r="A110" s="34" t="str">
        <f t="shared" si="29"/>
        <v/>
      </c>
      <c r="B110" s="35">
        <f t="shared" si="22"/>
        <v>4</v>
      </c>
      <c r="C110" s="202"/>
      <c r="D110" s="95">
        <v>5</v>
      </c>
      <c r="E110" s="88">
        <f ca="1">COUNTIF($G$6:G110,G110)+COUNTIF(OFFSET($P$6,0,0,IF(MOD(ROW(P110),5)&lt;&gt;0,INT((ROW(P110)-ROW($P$6)+1)/5)*5,INT((ROW(P110)-ROW($P$6))/5)*5),1),G110)</f>
        <v>45</v>
      </c>
      <c r="F110" s="88" t="str">
        <f t="shared" si="36"/>
        <v/>
      </c>
      <c r="G110" s="183">
        <f>TKB!$C$18</f>
        <v>0</v>
      </c>
      <c r="H110" s="89"/>
      <c r="I110" s="90" t="str">
        <f t="shared" si="37"/>
        <v/>
      </c>
      <c r="J110" s="91" t="str">
        <f t="shared" ref="J110:J120" si="42">IF(G110=0,"",VLOOKUP(E110&amp;G110,PPCT,7,0))</f>
        <v/>
      </c>
      <c r="K110" s="72"/>
      <c r="L110" s="202"/>
      <c r="M110" s="87">
        <v>5</v>
      </c>
      <c r="N110" s="84" t="str">
        <f ca="1">IF(P110=0,"",COUNTIF($P$6:P110,P110)+COUNTIF(OFFSET($G$6,0,0,INT((ROW(G110)-ROW($G$6))/5+1)*5,1),P110))</f>
        <v/>
      </c>
      <c r="O110" s="92" t="str">
        <f t="shared" si="39"/>
        <v/>
      </c>
      <c r="P110" s="183">
        <f>TKB!$D$18</f>
        <v>0</v>
      </c>
      <c r="Q110" s="89"/>
      <c r="R110" s="90" t="str">
        <f t="shared" si="40"/>
        <v/>
      </c>
      <c r="S110" s="91" t="str">
        <f t="shared" si="41"/>
        <v/>
      </c>
      <c r="U110" s="42"/>
      <c r="V110" s="122"/>
      <c r="W110" s="126"/>
      <c r="X110" s="78"/>
    </row>
    <row r="111" spans="1:24" s="77" customFormat="1" ht="24" customHeight="1" x14ac:dyDescent="0.2">
      <c r="A111" s="34" t="str">
        <f t="shared" si="29"/>
        <v/>
      </c>
      <c r="B111" s="35">
        <f t="shared" si="22"/>
        <v>4</v>
      </c>
      <c r="C111" s="200" t="str">
        <f>CONCATENATE("Năm ",CHAR(10),DAY(V93+3),"/",MONTH(V93+3))</f>
        <v>Năm 
1/10</v>
      </c>
      <c r="D111" s="67">
        <v>1</v>
      </c>
      <c r="E111" s="68">
        <f ca="1">COUNTIF($G$6:G111,G111)+COUNTIF(OFFSET($P$6,0,0,IF(MOD(ROW(P111),5)&lt;&gt;0,INT((ROW(P111)-ROW($P$6)+1)/5)*5,INT((ROW(P111)-ROW($P$6))/5)*5),1),G111)</f>
        <v>8</v>
      </c>
      <c r="F111" s="68">
        <f t="shared" ca="1" si="36"/>
        <v>8</v>
      </c>
      <c r="G111" s="181" t="str">
        <f>TKB!$C$19</f>
        <v>Chính tả</v>
      </c>
      <c r="H111" s="93"/>
      <c r="I111" s="70" t="str">
        <f t="shared" ca="1" si="37"/>
        <v> NV: Trên chiếc bè.</v>
      </c>
      <c r="J111" s="71" t="str">
        <f t="shared" ca="1" si="42"/>
        <v>vở mẫu, MT-MC</v>
      </c>
      <c r="K111" s="72"/>
      <c r="L111" s="200" t="str">
        <f>+C111</f>
        <v>Năm 
1/10</v>
      </c>
      <c r="M111" s="67">
        <v>1</v>
      </c>
      <c r="N111" s="94">
        <f ca="1">IF(P111=0,"",COUNTIF($P$6:P111,P111)+COUNTIF(OFFSET($G$6,0,0,INT((ROW(G111)-ROW($G$6))/5+1)*5,1),P111))</f>
        <v>4</v>
      </c>
      <c r="O111" s="94">
        <f t="shared" ca="1" si="39"/>
        <v>4</v>
      </c>
      <c r="P111" s="181" t="str">
        <f>TKB!$D$19</f>
        <v>TN&amp;XH</v>
      </c>
      <c r="Q111" s="93"/>
      <c r="R111" s="70" t="str">
        <f t="shared" ca="1" si="40"/>
        <v>Làm gì để xương và cơ phát triển tốt?</v>
      </c>
      <c r="S111" s="71" t="str">
        <f t="shared" ca="1" si="41"/>
        <v>Tranh SGK, MT-MC</v>
      </c>
      <c r="U111" s="42"/>
      <c r="V111" s="122"/>
      <c r="W111" s="126"/>
      <c r="X111" s="78"/>
    </row>
    <row r="112" spans="1:24" s="77" customFormat="1" ht="24" customHeight="1" x14ac:dyDescent="0.2">
      <c r="A112" s="34" t="str">
        <f t="shared" si="29"/>
        <v/>
      </c>
      <c r="B112" s="35">
        <f t="shared" si="22"/>
        <v>4</v>
      </c>
      <c r="C112" s="201"/>
      <c r="D112" s="79">
        <v>2</v>
      </c>
      <c r="E112" s="80">
        <f ca="1">COUNTIF($G$6:G112,G112)+COUNTIF(OFFSET($P$6,0,0,IF(MOD(ROW(P112),5)&lt;&gt;0,INT((ROW(P112)-ROW($P$6)+1)/5)*5,INT((ROW(P112)-ROW($P$6))/5)*5),1),G112)</f>
        <v>19</v>
      </c>
      <c r="F112" s="80">
        <f t="shared" ca="1" si="36"/>
        <v>19</v>
      </c>
      <c r="G112" s="182" t="str">
        <f>TKB!$C$20</f>
        <v>Toán</v>
      </c>
      <c r="H112" s="81"/>
      <c r="I112" s="82" t="str">
        <f t="shared" ca="1" si="37"/>
        <v>8 cộng với 1 số: 8+5</v>
      </c>
      <c r="J112" s="83" t="str">
        <f t="shared" ca="1" si="42"/>
        <v>SGK, bảng phụ, MT-MC</v>
      </c>
      <c r="K112" s="72"/>
      <c r="L112" s="201"/>
      <c r="M112" s="79">
        <v>2</v>
      </c>
      <c r="N112" s="84">
        <f ca="1">IF(P112=0,"",COUNTIF($P$6:P112,P112)+COUNTIF(OFFSET($G$6,0,0,INT((ROW(G112)-ROW($G$6))/5+1)*5,1),P112))</f>
        <v>4</v>
      </c>
      <c r="O112" s="84">
        <f t="shared" ca="1" si="39"/>
        <v>4</v>
      </c>
      <c r="P112" s="182" t="str">
        <f>TKB!$D$20</f>
        <v>Thủ công</v>
      </c>
      <c r="Q112" s="81"/>
      <c r="R112" s="82" t="str">
        <f t="shared" ca="1" si="40"/>
        <v>Gấp máy bay phản lực</v>
      </c>
      <c r="S112" s="83" t="str">
        <f t="shared" ca="1" si="41"/>
        <v>GM, kéo, tranh QT</v>
      </c>
      <c r="U112" s="42"/>
      <c r="V112" s="122"/>
      <c r="W112" s="126"/>
      <c r="X112" s="78"/>
    </row>
    <row r="113" spans="1:24" s="77" customFormat="1" ht="24" customHeight="1" x14ac:dyDescent="0.2">
      <c r="A113" s="34" t="str">
        <f t="shared" si="29"/>
        <v/>
      </c>
      <c r="B113" s="35">
        <f t="shared" si="22"/>
        <v>4</v>
      </c>
      <c r="C113" s="201"/>
      <c r="D113" s="79">
        <v>3</v>
      </c>
      <c r="E113" s="84">
        <f ca="1">COUNTIF($G$6:G113,G113)+COUNTIF(OFFSET($P$6,0,0,IF(MOD(ROW(P113),5)&lt;&gt;0,INT((ROW(P113)-ROW($P$6)+1)/5)*5,INT((ROW(P113)-ROW($P$6))/5)*5),1),G113)</f>
        <v>4</v>
      </c>
      <c r="F113" s="84">
        <f t="shared" ca="1" si="36"/>
        <v>4</v>
      </c>
      <c r="G113" s="182" t="str">
        <f>TKB!$C$21</f>
        <v>Thể dục TC</v>
      </c>
      <c r="H113" s="81"/>
      <c r="I113" s="82" t="str">
        <f t="shared" ca="1" si="37"/>
        <v>Ôn động tác chân, lườn</v>
      </c>
      <c r="J113" s="83">
        <f t="shared" ca="1" si="42"/>
        <v>0</v>
      </c>
      <c r="K113" s="72"/>
      <c r="L113" s="201"/>
      <c r="M113" s="73">
        <v>3</v>
      </c>
      <c r="N113" s="84">
        <f ca="1">IF(P113=0,"",COUNTIF($P$6:P113,P113)+COUNTIF(OFFSET($G$6,0,0,INT((ROW(G113)-ROW($G$6))/5+1)*5,1),P113))</f>
        <v>12</v>
      </c>
      <c r="O113" s="74">
        <f t="shared" ca="1" si="39"/>
        <v>12</v>
      </c>
      <c r="P113" s="185" t="str">
        <f>TKB!$D$21</f>
        <v>HDH-TV</v>
      </c>
      <c r="Q113" s="81"/>
      <c r="R113" s="82" t="str">
        <f t="shared" ca="1" si="40"/>
        <v>Luyện từ và câu</v>
      </c>
      <c r="S113" s="83" t="str">
        <f t="shared" ca="1" si="41"/>
        <v>Vở CEHTV, BP, PM</v>
      </c>
      <c r="U113" s="42"/>
      <c r="V113" s="122"/>
      <c r="W113" s="126"/>
      <c r="X113" s="78"/>
    </row>
    <row r="114" spans="1:24" s="77" customFormat="1" ht="24" customHeight="1" x14ac:dyDescent="0.2">
      <c r="A114" s="34" t="str">
        <f t="shared" si="29"/>
        <v/>
      </c>
      <c r="B114" s="35">
        <f t="shared" si="22"/>
        <v>4</v>
      </c>
      <c r="C114" s="201"/>
      <c r="D114" s="79">
        <v>4</v>
      </c>
      <c r="E114" s="84">
        <f ca="1">COUNTIF($G$6:G114,G114)+COUNTIF(OFFSET($P$6,0,0,IF(MOD(ROW(P114),5)&lt;&gt;0,INT((ROW(P114)-ROW($P$6)+1)/5)*5,INT((ROW(P114)-ROW($P$6))/5)*5),1),G114)</f>
        <v>4</v>
      </c>
      <c r="F114" s="84">
        <f t="shared" ca="1" si="36"/>
        <v>4</v>
      </c>
      <c r="G114" s="182" t="str">
        <f>TKB!$C$22</f>
        <v>LT &amp; Câu</v>
      </c>
      <c r="H114" s="81"/>
      <c r="I114" s="82" t="str">
        <f t="shared" ca="1" si="37"/>
        <v>Từ chỉ sự vật. Mở rộng vốn từ: Ngày, tháng, năm.</v>
      </c>
      <c r="J114" s="83" t="str">
        <f t="shared" ca="1" si="42"/>
        <v>bảng phụ, MT-MC</v>
      </c>
      <c r="K114" s="72"/>
      <c r="L114" s="201"/>
      <c r="M114" s="79">
        <v>4</v>
      </c>
      <c r="N114" s="84">
        <f ca="1">IF(P114=0,"",COUNTIF($P$6:P114,P114)+COUNTIF(OFFSET($G$6,0,0,INT((ROW(G114)-ROW($G$6))/5+1)*5,1),P114))</f>
        <v>8</v>
      </c>
      <c r="O114" s="84">
        <f t="shared" ca="1" si="39"/>
        <v>8</v>
      </c>
      <c r="P114" s="182" t="str">
        <f>TKB!$D$22</f>
        <v>HĐTT-CĐ</v>
      </c>
      <c r="Q114" s="81"/>
      <c r="R114" s="82" t="str">
        <f t="shared" ca="1" si="40"/>
        <v>Tiểu phẩm : Cái bàn biết đau</v>
      </c>
      <c r="S114" s="83" t="str">
        <f t="shared" ca="1" si="41"/>
        <v>TL, PM</v>
      </c>
      <c r="U114" s="42"/>
      <c r="V114" s="122"/>
      <c r="W114" s="126"/>
      <c r="X114" s="78"/>
    </row>
    <row r="115" spans="1:24" s="77" customFormat="1" ht="24" customHeight="1" x14ac:dyDescent="0.2">
      <c r="A115" s="34" t="str">
        <f t="shared" si="29"/>
        <v/>
      </c>
      <c r="B115" s="35">
        <f t="shared" si="22"/>
        <v>4</v>
      </c>
      <c r="C115" s="202"/>
      <c r="D115" s="95">
        <v>5</v>
      </c>
      <c r="E115" s="88">
        <f ca="1">COUNTIF($G$6:G115,G115)+COUNTIF(OFFSET($P$6,0,0,IF(MOD(ROW(P115),5)&lt;&gt;0,INT((ROW(P115)-ROW($P$6)+1)/5)*5,INT((ROW(P115)-ROW($P$6))/5)*5),1),G115)</f>
        <v>47</v>
      </c>
      <c r="F115" s="88" t="str">
        <f t="shared" si="36"/>
        <v/>
      </c>
      <c r="G115" s="183">
        <f>TKB!$C$23</f>
        <v>0</v>
      </c>
      <c r="H115" s="89"/>
      <c r="I115" s="90" t="str">
        <f t="shared" si="37"/>
        <v/>
      </c>
      <c r="J115" s="91" t="str">
        <f t="shared" si="42"/>
        <v/>
      </c>
      <c r="K115" s="72"/>
      <c r="L115" s="202"/>
      <c r="M115" s="87">
        <v>5</v>
      </c>
      <c r="N115" s="84" t="str">
        <f ca="1">IF(P115=0,"",COUNTIF($P$6:P115,P115)+COUNTIF(OFFSET($G$6,0,0,INT((ROW(G115)-ROW($G$6))/5+1)*5,1),P115))</f>
        <v/>
      </c>
      <c r="O115" s="92" t="str">
        <f t="shared" si="39"/>
        <v/>
      </c>
      <c r="P115" s="183">
        <f>TKB!$D$23</f>
        <v>0</v>
      </c>
      <c r="Q115" s="89"/>
      <c r="R115" s="90" t="str">
        <f t="shared" si="40"/>
        <v/>
      </c>
      <c r="S115" s="91" t="str">
        <f t="shared" si="41"/>
        <v/>
      </c>
      <c r="U115" s="42"/>
      <c r="V115" s="122"/>
      <c r="W115" s="126"/>
      <c r="X115" s="78"/>
    </row>
    <row r="116" spans="1:24" s="77" customFormat="1" ht="24" customHeight="1" x14ac:dyDescent="0.2">
      <c r="A116" s="34" t="str">
        <f t="shared" si="29"/>
        <v/>
      </c>
      <c r="B116" s="35">
        <f t="shared" si="22"/>
        <v>4</v>
      </c>
      <c r="C116" s="197" t="str">
        <f>CONCATENATE("Sáu ",CHAR(10),DAY(V93+4),"/",MONTH(V93+4))</f>
        <v>Sáu 
2/10</v>
      </c>
      <c r="D116" s="67">
        <v>1</v>
      </c>
      <c r="E116" s="68">
        <f ca="1">COUNTIF($G$6:G116,G116)+COUNTIF(OFFSET($P$6,0,0,IF(MOD(ROW(P116),5)&lt;&gt;0,INT((ROW(P116)-ROW($P$6)+1)/5)*5,INT((ROW(P116)-ROW($P$6))/5)*5),1),G116)</f>
        <v>4</v>
      </c>
      <c r="F116" s="68">
        <f t="shared" ca="1" si="36"/>
        <v>4</v>
      </c>
      <c r="G116" s="182" t="str">
        <f>TKB!$C$24</f>
        <v>Mĩ thuật TC</v>
      </c>
      <c r="H116" s="93"/>
      <c r="I116" s="70" t="str">
        <f t="shared" ca="1" si="37"/>
        <v>VTM: vẽ quả dạng cầu</v>
      </c>
      <c r="J116" s="71">
        <f t="shared" ca="1" si="42"/>
        <v>0</v>
      </c>
      <c r="K116" s="72"/>
      <c r="L116" s="197" t="str">
        <f>+C116</f>
        <v>Sáu 
2/10</v>
      </c>
      <c r="M116" s="67">
        <v>1</v>
      </c>
      <c r="N116" s="94">
        <f ca="1">IF(P116=0,"",COUNTIF($P$6:P116,P116)+COUNTIF(OFFSET($G$6,0,0,INT((ROW(G116)-ROW($G$6))/5+1)*5,1),P116))</f>
        <v>12</v>
      </c>
      <c r="O116" s="94">
        <f t="shared" ca="1" si="39"/>
        <v>12</v>
      </c>
      <c r="P116" s="181" t="str">
        <f>TKB!$D$24</f>
        <v>HDH-T</v>
      </c>
      <c r="Q116" s="93"/>
      <c r="R116" s="82" t="str">
        <f t="shared" ca="1" si="40"/>
        <v>Vẽ đoạn thẳng có độ dài cho trước</v>
      </c>
      <c r="S116" s="71" t="str">
        <f t="shared" ca="1" si="41"/>
        <v>Vở CEHT, BP, PM</v>
      </c>
      <c r="U116" s="42"/>
      <c r="V116" s="122"/>
      <c r="W116" s="126"/>
      <c r="X116" s="78"/>
    </row>
    <row r="117" spans="1:24" s="77" customFormat="1" ht="24" customHeight="1" x14ac:dyDescent="0.2">
      <c r="A117" s="34" t="str">
        <f t="shared" si="29"/>
        <v/>
      </c>
      <c r="B117" s="35">
        <f t="shared" si="22"/>
        <v>4</v>
      </c>
      <c r="C117" s="198"/>
      <c r="D117" s="79">
        <v>2</v>
      </c>
      <c r="E117" s="80">
        <f ca="1">COUNTIF($G$6:G117,G117)+COUNTIF(OFFSET($P$6,0,0,IF(MOD(ROW(P117),5)&lt;&gt;0,INT((ROW(P117)-ROW($P$6)+1)/5)*5,INT((ROW(P117)-ROW($P$6))/5)*5),1),G117)</f>
        <v>4</v>
      </c>
      <c r="F117" s="80">
        <f t="shared" ca="1" si="36"/>
        <v>4</v>
      </c>
      <c r="G117" s="182" t="str">
        <f>TKB!$C$25</f>
        <v>Tập làm văn</v>
      </c>
      <c r="H117" s="81"/>
      <c r="I117" s="82" t="str">
        <f t="shared" ca="1" si="37"/>
        <v>Cảm ơn, xin lỗi.</v>
      </c>
      <c r="J117" s="83" t="str">
        <f t="shared" ca="1" si="42"/>
        <v>MT-MC,bảng phụ</v>
      </c>
      <c r="K117" s="72"/>
      <c r="L117" s="198"/>
      <c r="M117" s="79">
        <v>2</v>
      </c>
      <c r="N117" s="84">
        <f ca="1">IF(P117=0,"",COUNTIF($P$6:P117,P117)+COUNTIF(OFFSET($G$6,0,0,INT((ROW(G117)-ROW($G$6))/5+1)*5,1),P117))</f>
        <v>4</v>
      </c>
      <c r="O117" s="84">
        <f t="shared" ca="1" si="39"/>
        <v>4</v>
      </c>
      <c r="P117" s="182" t="str">
        <f>TKB!$D$25</f>
        <v>HĐTT-SHL</v>
      </c>
      <c r="Q117" s="81"/>
      <c r="R117" s="82" t="str">
        <f t="shared" ca="1" si="40"/>
        <v>Sơ kết tuần 4</v>
      </c>
      <c r="S117" s="83" t="str">
        <f t="shared" ca="1" si="41"/>
        <v>phần thưởng</v>
      </c>
      <c r="U117" s="42"/>
      <c r="V117" s="122"/>
      <c r="W117" s="126"/>
      <c r="X117" s="78"/>
    </row>
    <row r="118" spans="1:24" s="77" customFormat="1" ht="24" customHeight="1" x14ac:dyDescent="0.2">
      <c r="A118" s="34" t="str">
        <f t="shared" si="29"/>
        <v/>
      </c>
      <c r="B118" s="35">
        <f t="shared" si="22"/>
        <v>4</v>
      </c>
      <c r="C118" s="198"/>
      <c r="D118" s="73">
        <v>3</v>
      </c>
      <c r="E118" s="84">
        <f ca="1">COUNTIF($G$6:G118,G118)+COUNTIF(OFFSET($P$6,0,0,IF(MOD(ROW(P118),5)&lt;&gt;0,INT((ROW(P118)-ROW($P$6)+1)/5)*5,INT((ROW(P118)-ROW($P$6))/5)*5),1),G118)</f>
        <v>20</v>
      </c>
      <c r="F118" s="84">
        <f t="shared" ca="1" si="36"/>
        <v>20</v>
      </c>
      <c r="G118" s="182" t="str">
        <f>TKB!$C$26</f>
        <v>Toán</v>
      </c>
      <c r="H118" s="81"/>
      <c r="I118" s="82" t="str">
        <f t="shared" ca="1" si="37"/>
        <v>28+5</v>
      </c>
      <c r="J118" s="83" t="str">
        <f t="shared" ca="1" si="42"/>
        <v>SGK, bảng phụ, MT-MC</v>
      </c>
      <c r="K118" s="72"/>
      <c r="L118" s="198"/>
      <c r="M118" s="73">
        <v>3</v>
      </c>
      <c r="N118" s="84" t="str">
        <f ca="1">IF(P118=0,"",COUNTIF($P$6:P118,P118)+COUNTIF(OFFSET($G$6,0,0,INT((ROW(G118)-ROW($G$6))/5+1)*5,1),P118))</f>
        <v/>
      </c>
      <c r="O118" s="74" t="str">
        <f t="shared" si="39"/>
        <v/>
      </c>
      <c r="P118" s="185">
        <f>TKB!$D$26</f>
        <v>0</v>
      </c>
      <c r="Q118" s="81"/>
      <c r="R118" s="82" t="str">
        <f t="shared" si="40"/>
        <v/>
      </c>
      <c r="S118" s="83" t="str">
        <f t="shared" si="41"/>
        <v/>
      </c>
      <c r="U118" s="42"/>
      <c r="V118" s="122"/>
      <c r="W118" s="126"/>
      <c r="X118" s="78"/>
    </row>
    <row r="119" spans="1:24" s="77" customFormat="1" ht="24" customHeight="1" x14ac:dyDescent="0.2">
      <c r="A119" s="34" t="str">
        <f t="shared" si="29"/>
        <v/>
      </c>
      <c r="B119" s="35">
        <f t="shared" si="22"/>
        <v>4</v>
      </c>
      <c r="C119" s="198"/>
      <c r="D119" s="79">
        <v>4</v>
      </c>
      <c r="E119" s="84">
        <f ca="1">COUNTIF($G$6:G119,G119)+COUNTIF(OFFSET($P$6,0,0,IF(MOD(ROW(P119),5)&lt;&gt;0,INT((ROW(P119)-ROW($P$6)+1)/5)*5,INT((ROW(P119)-ROW($P$6))/5)*5),1),G119)</f>
        <v>4</v>
      </c>
      <c r="F119" s="84">
        <f t="shared" ca="1" si="36"/>
        <v>4</v>
      </c>
      <c r="G119" s="182" t="str">
        <f>TKB!$C$27</f>
        <v>Đạo đức</v>
      </c>
      <c r="H119" s="81"/>
      <c r="I119" s="82" t="str">
        <f t="shared" ca="1" si="37"/>
        <v>Biết nhận lỗi và sửa chữa (tiết 2)</v>
      </c>
      <c r="J119" s="83" t="str">
        <f t="shared" ca="1" si="42"/>
        <v>Tranh, máy chiếu</v>
      </c>
      <c r="K119" s="72"/>
      <c r="L119" s="198"/>
      <c r="M119" s="79">
        <v>4</v>
      </c>
      <c r="N119" s="84" t="str">
        <f ca="1">IF(P119=0,"",COUNTIF($P$6:P119,P119)+COUNTIF(OFFSET($G$6,0,0,INT((ROW(G119)-ROW($G$6))/5+1)*5,1),P119))</f>
        <v/>
      </c>
      <c r="O119" s="84" t="str">
        <f t="shared" si="39"/>
        <v/>
      </c>
      <c r="P119" s="182">
        <f>TKB!$D$27</f>
        <v>0</v>
      </c>
      <c r="Q119" s="81"/>
      <c r="R119" s="82" t="str">
        <f t="shared" si="40"/>
        <v/>
      </c>
      <c r="S119" s="83" t="str">
        <f t="shared" si="41"/>
        <v/>
      </c>
      <c r="U119" s="42"/>
      <c r="V119" s="122"/>
      <c r="W119" s="126"/>
      <c r="X119" s="78"/>
    </row>
    <row r="120" spans="1:24" s="77" customFormat="1" ht="24" customHeight="1" thickBot="1" x14ac:dyDescent="0.25">
      <c r="A120" s="34" t="str">
        <f t="shared" si="29"/>
        <v/>
      </c>
      <c r="B120" s="35">
        <f t="shared" si="22"/>
        <v>4</v>
      </c>
      <c r="C120" s="199"/>
      <c r="D120" s="96">
        <v>5</v>
      </c>
      <c r="E120" s="97">
        <f ca="1">COUNTIF($G$6:G120,G120)+COUNTIF(OFFSET($P$6,0,0,IF(MOD(ROW(P120),5)&lt;&gt;0,INT((ROW(P120)-ROW($P$6)+1)/5)*5,INT((ROW(P120)-ROW($P$6))/5)*5),1),G120)</f>
        <v>49</v>
      </c>
      <c r="F120" s="97" t="str">
        <f t="shared" si="36"/>
        <v/>
      </c>
      <c r="G120" s="184">
        <f>TKB!$C$28</f>
        <v>0</v>
      </c>
      <c r="H120" s="98" t="str">
        <f t="shared" ref="H120" si="43">IF(AND($M$1&lt;&gt;"",F120&lt;&gt;""),$M$1,IF(LEN(G120)&gt;$Q$1,RIGHT(G120,$Q$1),""))</f>
        <v/>
      </c>
      <c r="I120" s="99" t="str">
        <f t="shared" si="37"/>
        <v/>
      </c>
      <c r="J120" s="100" t="str">
        <f t="shared" si="42"/>
        <v/>
      </c>
      <c r="K120" s="72"/>
      <c r="L120" s="199"/>
      <c r="M120" s="101">
        <v>5</v>
      </c>
      <c r="N120" s="97" t="str">
        <f ca="1">IF(P120=0,"",COUNTIF($P$6:P120,P120)+COUNTIF(OFFSET($G$6,0,0,INT((ROW(G120)-ROW($G$6))/5+1)*5,1),P120))</f>
        <v/>
      </c>
      <c r="O120" s="97" t="str">
        <f t="shared" si="39"/>
        <v/>
      </c>
      <c r="P120" s="184">
        <f>TKB!$D$28</f>
        <v>0</v>
      </c>
      <c r="Q120" s="98" t="str">
        <f t="shared" ref="Q120" si="44">IF(AND($M$1&lt;&gt;"",O120&lt;&gt;""),$M$1,IF(LEN(P120)&gt;$Q$1,RIGHT(P120,$Q$1),""))</f>
        <v/>
      </c>
      <c r="R120" s="99" t="str">
        <f t="shared" si="40"/>
        <v/>
      </c>
      <c r="S120" s="100" t="str">
        <f t="shared" si="41"/>
        <v/>
      </c>
      <c r="U120" s="42"/>
      <c r="V120" s="122"/>
      <c r="W120" s="126"/>
      <c r="X120" s="78"/>
    </row>
    <row r="121" spans="1:24" s="34" customFormat="1" ht="24" customHeight="1" x14ac:dyDescent="0.2">
      <c r="A121" s="34" t="str">
        <f t="shared" si="29"/>
        <v/>
      </c>
      <c r="B121" s="35">
        <f t="shared" si="22"/>
        <v>4</v>
      </c>
      <c r="C121" s="206"/>
      <c r="D121" s="206"/>
      <c r="E121" s="206"/>
      <c r="F121" s="206"/>
      <c r="G121" s="206"/>
      <c r="H121" s="206"/>
      <c r="I121" s="206"/>
      <c r="J121" s="206"/>
      <c r="K121" s="179"/>
      <c r="L121" s="207"/>
      <c r="M121" s="207"/>
      <c r="N121" s="207"/>
      <c r="O121" s="207"/>
      <c r="P121" s="207"/>
      <c r="Q121" s="207"/>
      <c r="R121" s="207"/>
      <c r="S121" s="207"/>
      <c r="U121" s="42"/>
      <c r="V121" s="122"/>
      <c r="W121" s="126"/>
      <c r="X121" s="43"/>
    </row>
    <row r="122" spans="1:24" s="34" customFormat="1" ht="57.95" customHeight="1" x14ac:dyDescent="0.2">
      <c r="A122" s="34" t="str">
        <f t="shared" si="29"/>
        <v/>
      </c>
      <c r="B122" s="35">
        <f t="shared" ref="B122" si="45">+B123</f>
        <v>5</v>
      </c>
      <c r="C122" s="102" t="str">
        <f>'HUONG DAN'!B54</f>
        <v>©Trường Tiểu học Lê Ngọc Hân, Gia Lâm</v>
      </c>
      <c r="D122" s="179"/>
      <c r="E122" s="103"/>
      <c r="F122" s="103"/>
      <c r="G122" s="104"/>
      <c r="H122" s="104"/>
      <c r="I122" s="104"/>
      <c r="J122" s="104"/>
      <c r="K122" s="104"/>
      <c r="L122" s="180"/>
      <c r="M122" s="180"/>
      <c r="N122" s="105"/>
      <c r="O122" s="105"/>
      <c r="P122" s="106"/>
      <c r="Q122" s="106"/>
      <c r="R122" s="208"/>
      <c r="S122" s="208"/>
      <c r="U122" s="42"/>
      <c r="V122" s="122"/>
      <c r="W122" s="126"/>
      <c r="X122" s="43"/>
    </row>
    <row r="123" spans="1:24" s="34" customFormat="1" ht="24" customHeight="1" thickBot="1" x14ac:dyDescent="0.25">
      <c r="A123" s="34" t="str">
        <f t="shared" si="29"/>
        <v/>
      </c>
      <c r="B123" s="35">
        <f t="shared" ref="B123" si="46">+C123</f>
        <v>5</v>
      </c>
      <c r="C123" s="203">
        <f>+C93+1</f>
        <v>5</v>
      </c>
      <c r="D123" s="203"/>
      <c r="E123" s="44"/>
      <c r="F123" s="103" t="str">
        <f>CONCATENATE("(Từ ngày ",DAY(V123)&amp;"/"&amp; MONTH(V123) &amp;"/"&amp;YEAR(V123)&amp; " đến ngày "  &amp;DAY(V123+4)&amp;  "/" &amp; MONTH(V123+4) &amp; "/" &amp; YEAR(V123+4),")")</f>
        <v>(Từ ngày 5/10/2020 đến ngày 9/10/2020)</v>
      </c>
      <c r="G123" s="104"/>
      <c r="H123" s="104"/>
      <c r="I123" s="40"/>
      <c r="J123" s="40"/>
      <c r="K123" s="40"/>
      <c r="L123" s="48"/>
      <c r="M123" s="48"/>
      <c r="N123" s="49"/>
      <c r="O123" s="49"/>
      <c r="P123" s="50"/>
      <c r="Q123" s="50"/>
      <c r="R123" s="47"/>
      <c r="S123" s="47"/>
      <c r="U123" s="51" t="s">
        <v>32</v>
      </c>
      <c r="V123" s="122">
        <f>$U$1+(C123-1)*7+W123</f>
        <v>44109</v>
      </c>
      <c r="W123" s="127">
        <v>0</v>
      </c>
      <c r="X123" s="43"/>
    </row>
    <row r="124" spans="1:24" s="52" customFormat="1" ht="24" customHeight="1" x14ac:dyDescent="0.2">
      <c r="A124" s="34" t="str">
        <f t="shared" si="29"/>
        <v/>
      </c>
      <c r="B124" s="35">
        <f t="shared" ref="B124:B125" si="47">+B123</f>
        <v>5</v>
      </c>
      <c r="C124" s="204" t="s">
        <v>31</v>
      </c>
      <c r="D124" s="204"/>
      <c r="E124" s="205"/>
      <c r="F124" s="204"/>
      <c r="G124" s="204"/>
      <c r="H124" s="204"/>
      <c r="I124" s="204"/>
      <c r="J124" s="204"/>
      <c r="K124" s="107"/>
      <c r="L124" s="204" t="s">
        <v>0</v>
      </c>
      <c r="M124" s="204"/>
      <c r="N124" s="204"/>
      <c r="O124" s="204"/>
      <c r="P124" s="204"/>
      <c r="Q124" s="204"/>
      <c r="R124" s="204"/>
      <c r="S124" s="204"/>
      <c r="U124" s="42"/>
      <c r="V124" s="123"/>
      <c r="W124" s="128"/>
      <c r="X124" s="53"/>
    </row>
    <row r="125" spans="1:24" s="64" customFormat="1" ht="42.75" x14ac:dyDescent="0.2">
      <c r="A125" s="34" t="str">
        <f t="shared" si="29"/>
        <v/>
      </c>
      <c r="B125" s="35">
        <f t="shared" si="47"/>
        <v>5</v>
      </c>
      <c r="C125" s="108" t="s">
        <v>1</v>
      </c>
      <c r="D125" s="109" t="s">
        <v>2</v>
      </c>
      <c r="E125" s="110" t="s">
        <v>25</v>
      </c>
      <c r="F125" s="110" t="s">
        <v>3</v>
      </c>
      <c r="G125" s="111" t="s">
        <v>10</v>
      </c>
      <c r="H125" s="111" t="s">
        <v>24</v>
      </c>
      <c r="I125" s="111" t="s">
        <v>4</v>
      </c>
      <c r="J125" s="112" t="s">
        <v>5</v>
      </c>
      <c r="K125" s="59"/>
      <c r="L125" s="60" t="s">
        <v>1</v>
      </c>
      <c r="M125" s="61" t="s">
        <v>2</v>
      </c>
      <c r="N125" s="62" t="s">
        <v>25</v>
      </c>
      <c r="O125" s="56" t="s">
        <v>3</v>
      </c>
      <c r="P125" s="63" t="s">
        <v>11</v>
      </c>
      <c r="Q125" s="63" t="s">
        <v>24</v>
      </c>
      <c r="R125" s="63" t="s">
        <v>4</v>
      </c>
      <c r="S125" s="58" t="s">
        <v>5</v>
      </c>
      <c r="U125" s="65"/>
      <c r="V125" s="124"/>
      <c r="W125" s="129"/>
      <c r="X125" s="66"/>
    </row>
    <row r="126" spans="1:24" s="77" customFormat="1" ht="24" customHeight="1" x14ac:dyDescent="0.2">
      <c r="A126" s="34" t="str">
        <f t="shared" si="29"/>
        <v/>
      </c>
      <c r="B126" s="35">
        <f t="shared" si="22"/>
        <v>5</v>
      </c>
      <c r="C126" s="197" t="str">
        <f>CONCATENATE("Hai  ",CHAR(10),DAY(V123),"/",MONTH(V123))</f>
        <v>Hai  
5/10</v>
      </c>
      <c r="D126" s="67">
        <v>1</v>
      </c>
      <c r="E126" s="68">
        <f ca="1">COUNTIF($G$6:G126,G126)+COUNTIF(OFFSET($P$6,0,0,IF(MOD(ROW(P126),5)&lt;&gt;0,INT((ROW(P126)-ROW($P$6)+1)/5)*5,INT((ROW(P126)-ROW($P$6))/5)*5),1),G126)</f>
        <v>5</v>
      </c>
      <c r="F126" s="68">
        <f t="shared" ref="F126:F150" ca="1" si="48">IF(G126=0,"",VLOOKUP(E126&amp;G126,PPCT,2,0))</f>
        <v>5</v>
      </c>
      <c r="G126" s="181" t="str">
        <f>TKB!$C$4</f>
        <v>HĐTT-CC</v>
      </c>
      <c r="H126" s="69"/>
      <c r="I126" s="70" t="str">
        <f t="shared" ref="I126:I150" ca="1" si="49">IF(G126=0,"",VLOOKUP(E126&amp;G126,PPCT,6,0))</f>
        <v>Chào cờ</v>
      </c>
      <c r="J126" s="71">
        <f t="shared" ref="J126:J138" ca="1" si="50">IF(G126=0,"",VLOOKUP(E126&amp;G126,PPCT,7,0))</f>
        <v>0</v>
      </c>
      <c r="K126" s="72"/>
      <c r="L126" s="198" t="str">
        <f>+C126</f>
        <v>Hai  
5/10</v>
      </c>
      <c r="M126" s="73">
        <v>1</v>
      </c>
      <c r="N126" s="74">
        <f ca="1">IF(P126=0,"",COUNTIF($P$6:P126,P126)+COUNTIF(OFFSET($G$6,0,0,INT((ROW(G126)-ROW($G$6))/5+1)*5,1),P126))</f>
        <v>5</v>
      </c>
      <c r="O126" s="68">
        <f t="shared" ref="O126:O150" ca="1" si="51">IF(P126=0,"",VLOOKUP(N126&amp;P126,PPCT,2,0))</f>
        <v>5</v>
      </c>
      <c r="P126" s="185" t="str">
        <f>TKB!$D$4</f>
        <v>Âm nhạc</v>
      </c>
      <c r="Q126" s="69"/>
      <c r="R126" s="75" t="str">
        <f t="shared" ref="R126:R150" ca="1" si="52">IF(P126=0,"",VLOOKUP(N126&amp;P126,PPCT,6,0))</f>
        <v>Ôn bài hát: Xoè hoa</v>
      </c>
      <c r="S126" s="76">
        <f t="shared" ref="S126:S150" ca="1" si="53">IF(P126=0,"",VLOOKUP(N126&amp;P126,PPCT,7,0))</f>
        <v>0</v>
      </c>
      <c r="U126" s="42"/>
      <c r="V126" s="122"/>
      <c r="W126" s="126"/>
      <c r="X126" s="78"/>
    </row>
    <row r="127" spans="1:24" s="77" customFormat="1" ht="24" customHeight="1" x14ac:dyDescent="0.2">
      <c r="A127" s="34" t="str">
        <f t="shared" si="29"/>
        <v/>
      </c>
      <c r="B127" s="35">
        <f t="shared" si="22"/>
        <v>5</v>
      </c>
      <c r="C127" s="198"/>
      <c r="D127" s="79">
        <v>2</v>
      </c>
      <c r="E127" s="80">
        <f ca="1">COUNTIF($G$6:G127,G127)+COUNTIF(OFFSET($P$6,0,0,IF(MOD(ROW(P127),5)&lt;&gt;0,INT((ROW(P127)-ROW($P$6)+1)/5)*5,INT((ROW(P127)-ROW($P$6))/5)*5),1),G127)</f>
        <v>21</v>
      </c>
      <c r="F127" s="80">
        <f t="shared" ca="1" si="48"/>
        <v>21</v>
      </c>
      <c r="G127" s="182" t="str">
        <f>TKB!$C$5</f>
        <v>Toán</v>
      </c>
      <c r="H127" s="81"/>
      <c r="I127" s="82" t="str">
        <f t="shared" ca="1" si="49"/>
        <v>38 + 25</v>
      </c>
      <c r="J127" s="83" t="str">
        <f t="shared" ca="1" si="50"/>
        <v>SGK, bảng phụ, MT-MC</v>
      </c>
      <c r="K127" s="72"/>
      <c r="L127" s="198"/>
      <c r="M127" s="79">
        <v>2</v>
      </c>
      <c r="N127" s="84">
        <f ca="1">IF(P127=0,"",COUNTIF($P$6:P127,P127)+COUNTIF(OFFSET($G$6,0,0,INT((ROW(G127)-ROW($G$6))/5+1)*5,1),P127))</f>
        <v>9</v>
      </c>
      <c r="O127" s="84">
        <f t="shared" ca="1" si="51"/>
        <v>9</v>
      </c>
      <c r="P127" s="182" t="str">
        <f>TKB!$D$5</f>
        <v>Thể dục</v>
      </c>
      <c r="Q127" s="81"/>
      <c r="R127" s="82" t="str">
        <f t="shared" ca="1" si="52"/>
        <v>Ôn 4 động tác đã học của bài TDPTC. Trò chơi: Kéo cưa lừa xẻ</v>
      </c>
      <c r="S127" s="85">
        <f t="shared" ca="1" si="53"/>
        <v>0</v>
      </c>
      <c r="U127" s="42"/>
      <c r="V127" s="122"/>
      <c r="W127" s="126"/>
      <c r="X127" s="78"/>
    </row>
    <row r="128" spans="1:24" s="77" customFormat="1" ht="24" customHeight="1" x14ac:dyDescent="0.2">
      <c r="A128" s="34" t="str">
        <f t="shared" si="29"/>
        <v/>
      </c>
      <c r="B128" s="35">
        <f t="shared" ref="B128:B191" si="54">+B127</f>
        <v>5</v>
      </c>
      <c r="C128" s="198"/>
      <c r="D128" s="73">
        <v>3</v>
      </c>
      <c r="E128" s="84">
        <f ca="1">COUNTIF($G$6:G128,G128)+COUNTIF(OFFSET($P$6,0,0,IF(MOD(ROW(P128),5)&lt;&gt;0,INT((ROW(P128)-ROW($P$6)+1)/5)*5,INT((ROW(P128)-ROW($P$6))/5)*5),1),G128)</f>
        <v>13</v>
      </c>
      <c r="F128" s="84">
        <f t="shared" ca="1" si="48"/>
        <v>13</v>
      </c>
      <c r="G128" s="182" t="str">
        <f>TKB!$C$6</f>
        <v>Tập đọc</v>
      </c>
      <c r="H128" s="81"/>
      <c r="I128" s="82" t="str">
        <f t="shared" ca="1" si="49"/>
        <v>Chiếc bút mực</v>
      </c>
      <c r="J128" s="83" t="str">
        <f t="shared" ca="1" si="50"/>
        <v xml:space="preserve"> Máy chiếu,GAĐT</v>
      </c>
      <c r="K128" s="72"/>
      <c r="L128" s="198"/>
      <c r="M128" s="73">
        <v>3</v>
      </c>
      <c r="N128" s="84">
        <f ca="1">IF(P128=0,"",COUNTIF($P$6:P128,P128)+COUNTIF(OFFSET($G$6,0,0,INT((ROW(G128)-ROW($G$6))/5+1)*5,1),P128))</f>
        <v>13</v>
      </c>
      <c r="O128" s="74">
        <f t="shared" ca="1" si="51"/>
        <v>13</v>
      </c>
      <c r="P128" s="185" t="str">
        <f>TKB!$D$6</f>
        <v>HDH-TV</v>
      </c>
      <c r="Q128" s="81"/>
      <c r="R128" s="75" t="str">
        <f t="shared" ca="1" si="52"/>
        <v>Tập làm văn</v>
      </c>
      <c r="S128" s="83" t="str">
        <f t="shared" ca="1" si="53"/>
        <v>Vở CEHTV, BP, PM</v>
      </c>
      <c r="U128" s="42"/>
      <c r="V128" s="122"/>
      <c r="W128" s="126"/>
      <c r="X128" s="78"/>
    </row>
    <row r="129" spans="1:24" s="77" customFormat="1" ht="24" customHeight="1" x14ac:dyDescent="0.2">
      <c r="A129" s="34" t="str">
        <f t="shared" si="29"/>
        <v/>
      </c>
      <c r="B129" s="35">
        <f t="shared" si="54"/>
        <v>5</v>
      </c>
      <c r="C129" s="198"/>
      <c r="D129" s="79">
        <v>4</v>
      </c>
      <c r="E129" s="84">
        <f ca="1">COUNTIF($G$6:G129,G129)+COUNTIF(OFFSET($P$6,0,0,IF(MOD(ROW(P129),5)&lt;&gt;0,INT((ROW(P129)-ROW($P$6)+1)/5)*5,INT((ROW(P129)-ROW($P$6))/5)*5),1),G129)</f>
        <v>14</v>
      </c>
      <c r="F129" s="84">
        <f t="shared" ca="1" si="48"/>
        <v>14</v>
      </c>
      <c r="G129" s="182" t="str">
        <f>TKB!$C$7</f>
        <v>Tập đọc</v>
      </c>
      <c r="H129" s="81"/>
      <c r="I129" s="82" t="str">
        <f t="shared" ca="1" si="49"/>
        <v>Chiếc bút mực</v>
      </c>
      <c r="J129" s="83" t="str">
        <f t="shared" ca="1" si="50"/>
        <v xml:space="preserve"> Máy chiếu,GAĐT</v>
      </c>
      <c r="K129" s="72"/>
      <c r="L129" s="198"/>
      <c r="M129" s="79">
        <v>4</v>
      </c>
      <c r="N129" s="84" t="str">
        <f ca="1">IF(P129=0,"",COUNTIF($P$6:P129,P129)+COUNTIF(OFFSET($G$6,0,0,INT((ROW(G129)-ROW($G$6))/5+1)*5,1),P129))</f>
        <v/>
      </c>
      <c r="O129" s="84" t="str">
        <f t="shared" si="51"/>
        <v/>
      </c>
      <c r="P129" s="182">
        <f>TKB!$D$7</f>
        <v>0</v>
      </c>
      <c r="Q129" s="81"/>
      <c r="R129" s="82" t="str">
        <f t="shared" si="52"/>
        <v/>
      </c>
      <c r="S129" s="76" t="str">
        <f t="shared" si="53"/>
        <v/>
      </c>
      <c r="U129" s="42"/>
      <c r="V129" s="122"/>
      <c r="W129" s="126"/>
      <c r="X129" s="78"/>
    </row>
    <row r="130" spans="1:24" s="77" customFormat="1" ht="24" customHeight="1" x14ac:dyDescent="0.2">
      <c r="A130" s="34" t="str">
        <f t="shared" si="29"/>
        <v/>
      </c>
      <c r="B130" s="35">
        <f t="shared" si="54"/>
        <v>5</v>
      </c>
      <c r="C130" s="198"/>
      <c r="D130" s="87">
        <v>5</v>
      </c>
      <c r="E130" s="88">
        <f ca="1">COUNTIF($G$6:G130,G130)+COUNTIF(OFFSET($P$6,0,0,IF(MOD(ROW(P130),5)&lt;&gt;0,INT((ROW(P130)-ROW($P$6)+1)/5)*5,INT((ROW(P130)-ROW($P$6))/5)*5),1),G130)</f>
        <v>53</v>
      </c>
      <c r="F130" s="88" t="str">
        <f t="shared" si="48"/>
        <v/>
      </c>
      <c r="G130" s="183">
        <f>TKB!$C$8</f>
        <v>0</v>
      </c>
      <c r="H130" s="89"/>
      <c r="I130" s="90" t="str">
        <f t="shared" si="49"/>
        <v/>
      </c>
      <c r="J130" s="91" t="str">
        <f t="shared" si="50"/>
        <v/>
      </c>
      <c r="K130" s="72"/>
      <c r="L130" s="198"/>
      <c r="M130" s="87">
        <v>5</v>
      </c>
      <c r="N130" s="84" t="str">
        <f ca="1">IF(P130=0,"",COUNTIF($P$6:P130,P130)+COUNTIF(OFFSET($G$6,0,0,INT((ROW(G130)-ROW($G$6))/5+1)*5,1),P130))</f>
        <v/>
      </c>
      <c r="O130" s="92" t="str">
        <f t="shared" si="51"/>
        <v/>
      </c>
      <c r="P130" s="183">
        <f>TKB!$D$8</f>
        <v>0</v>
      </c>
      <c r="Q130" s="89"/>
      <c r="R130" s="90" t="str">
        <f t="shared" si="52"/>
        <v/>
      </c>
      <c r="S130" s="91" t="str">
        <f t="shared" si="53"/>
        <v/>
      </c>
      <c r="U130" s="42"/>
      <c r="V130" s="122"/>
      <c r="W130" s="126"/>
      <c r="X130" s="78"/>
    </row>
    <row r="131" spans="1:24" s="77" customFormat="1" ht="24" customHeight="1" x14ac:dyDescent="0.2">
      <c r="A131" s="34" t="str">
        <f t="shared" ref="A131:A194" si="55">IF(OR(B131=$G$1,$G$1="toàn bộ"),"in","")</f>
        <v/>
      </c>
      <c r="B131" s="35">
        <f t="shared" si="54"/>
        <v>5</v>
      </c>
      <c r="C131" s="200" t="str">
        <f>CONCATENATE("Ba  ",CHAR(10),DAY(V123+1),"/",MONTH(V123+1))</f>
        <v>Ba  
6/10</v>
      </c>
      <c r="D131" s="67">
        <v>1</v>
      </c>
      <c r="E131" s="68">
        <f ca="1">COUNTIF($G$6:G131,G131)+COUNTIF(OFFSET($P$6,0,0,IF(MOD(ROW(P131),5)&lt;&gt;0,INT((ROW(P131)-ROW($P$6)+1)/5)*5,INT((ROW(P131)-ROW($P$6))/5)*5),1),G131)</f>
        <v>9</v>
      </c>
      <c r="F131" s="68">
        <f t="shared" ca="1" si="48"/>
        <v>9</v>
      </c>
      <c r="G131" s="182" t="str">
        <f>TKB!$C$9</f>
        <v>Chính tả</v>
      </c>
      <c r="H131" s="93"/>
      <c r="I131" s="70" t="str">
        <f t="shared" ca="1" si="49"/>
        <v xml:space="preserve"> TC: Chiếc bút mực.</v>
      </c>
      <c r="J131" s="71" t="str">
        <f t="shared" ca="1" si="50"/>
        <v>vở mẫu, MT-MC</v>
      </c>
      <c r="K131" s="72"/>
      <c r="L131" s="200" t="str">
        <f>+C131</f>
        <v>Ba  
6/10</v>
      </c>
      <c r="M131" s="67">
        <v>1</v>
      </c>
      <c r="N131" s="94">
        <f ca="1">IF(P131=0,"",COUNTIF($P$6:P131,P131)+COUNTIF(OFFSET($G$6,0,0,INT((ROW(G131)-ROW($G$6))/5+1)*5,1),P131))</f>
        <v>5</v>
      </c>
      <c r="O131" s="94">
        <f t="shared" ca="1" si="51"/>
        <v>5</v>
      </c>
      <c r="P131" s="181" t="str">
        <f>TKB!$D$9</f>
        <v>Kể chuyện</v>
      </c>
      <c r="Q131" s="93"/>
      <c r="R131" s="70" t="str">
        <f t="shared" ca="1" si="52"/>
        <v>Chiếc bút mực</v>
      </c>
      <c r="S131" s="71" t="str">
        <f t="shared" ca="1" si="53"/>
        <v>Tranh SGK</v>
      </c>
      <c r="U131" s="42"/>
      <c r="V131" s="122"/>
      <c r="W131" s="126"/>
      <c r="X131" s="78"/>
    </row>
    <row r="132" spans="1:24" s="77" customFormat="1" ht="24" customHeight="1" x14ac:dyDescent="0.2">
      <c r="A132" s="34" t="str">
        <f t="shared" si="55"/>
        <v/>
      </c>
      <c r="B132" s="35">
        <f t="shared" si="54"/>
        <v>5</v>
      </c>
      <c r="C132" s="201"/>
      <c r="D132" s="79">
        <v>2</v>
      </c>
      <c r="E132" s="80">
        <f ca="1">COUNTIF($G$6:G132,G132)+COUNTIF(OFFSET($P$6,0,0,IF(MOD(ROW(P132),5)&lt;&gt;0,INT((ROW(P132)-ROW($P$6)+1)/5)*5,INT((ROW(P132)-ROW($P$6))/5)*5),1),G132)</f>
        <v>22</v>
      </c>
      <c r="F132" s="80">
        <f t="shared" ca="1" si="48"/>
        <v>22</v>
      </c>
      <c r="G132" s="182" t="str">
        <f>TKB!$C$10</f>
        <v>Toán</v>
      </c>
      <c r="H132" s="81"/>
      <c r="I132" s="82" t="str">
        <f t="shared" ca="1" si="49"/>
        <v>Luyện tập</v>
      </c>
      <c r="J132" s="83" t="str">
        <f t="shared" ca="1" si="50"/>
        <v>SGK, bảng phụ, MT-MC</v>
      </c>
      <c r="K132" s="72"/>
      <c r="L132" s="201"/>
      <c r="M132" s="79">
        <v>2</v>
      </c>
      <c r="N132" s="84">
        <f ca="1">IF(P132=0,"",COUNTIF($P$6:P132,P132)+COUNTIF(OFFSET($G$6,0,0,INT((ROW(G132)-ROW($G$6))/5+1)*5,1),P132))</f>
        <v>10</v>
      </c>
      <c r="O132" s="84">
        <f t="shared" ca="1" si="51"/>
        <v>10</v>
      </c>
      <c r="P132" s="182" t="str">
        <f>TKB!$D$10</f>
        <v>Thể dục</v>
      </c>
      <c r="Q132" s="81"/>
      <c r="R132" s="82" t="str">
        <f t="shared" ca="1" si="52"/>
        <v>Động tác bụng. Trò chơi: Kéo cưa lừa xẻ</v>
      </c>
      <c r="S132" s="83">
        <f t="shared" ca="1" si="53"/>
        <v>0</v>
      </c>
      <c r="U132" s="42"/>
      <c r="V132" s="122"/>
      <c r="W132" s="126"/>
      <c r="X132" s="78"/>
    </row>
    <row r="133" spans="1:24" s="77" customFormat="1" ht="24" customHeight="1" x14ac:dyDescent="0.2">
      <c r="A133" s="34" t="str">
        <f t="shared" si="55"/>
        <v/>
      </c>
      <c r="B133" s="35">
        <f t="shared" si="54"/>
        <v>5</v>
      </c>
      <c r="C133" s="201"/>
      <c r="D133" s="79">
        <v>3</v>
      </c>
      <c r="E133" s="80">
        <f ca="1">COUNTIF($G$6:G133,G133)+COUNTIF(OFFSET($P$6,0,0,IF(MOD(ROW(P133),5)&lt;&gt;0,INT((ROW(P133)-ROW($P$6)+1)/5)*5,INT((ROW(P133)-ROW($P$6))/5)*5),1),G133)</f>
        <v>5</v>
      </c>
      <c r="F133" s="80">
        <f t="shared" ca="1" si="48"/>
        <v>5</v>
      </c>
      <c r="G133" s="182" t="str">
        <f>TKB!$C$11</f>
        <v>Mĩ thuật</v>
      </c>
      <c r="H133" s="81"/>
      <c r="I133" s="82" t="str">
        <f t="shared" ca="1" si="49"/>
        <v xml:space="preserve">Những con vật sống dưới nước </v>
      </c>
      <c r="J133" s="83">
        <f t="shared" ca="1" si="50"/>
        <v>0</v>
      </c>
      <c r="K133" s="72"/>
      <c r="L133" s="201"/>
      <c r="M133" s="73">
        <v>3</v>
      </c>
      <c r="N133" s="84">
        <f ca="1">IF(P133=0,"",COUNTIF($P$6:P133,P133)+COUNTIF(OFFSET($G$6,0,0,INT((ROW(G133)-ROW($G$6))/5+1)*5,1),P133))</f>
        <v>14</v>
      </c>
      <c r="O133" s="74">
        <f t="shared" ca="1" si="51"/>
        <v>14</v>
      </c>
      <c r="P133" s="185" t="str">
        <f>TKB!$D$11</f>
        <v>HDH-TV</v>
      </c>
      <c r="Q133" s="81"/>
      <c r="R133" s="82" t="str">
        <f t="shared" ca="1" si="52"/>
        <v>Tập đọc-Chính tả</v>
      </c>
      <c r="S133" s="83" t="str">
        <f t="shared" ca="1" si="53"/>
        <v>Vở CEHTV, BP, PM</v>
      </c>
      <c r="U133" s="42"/>
      <c r="V133" s="122"/>
      <c r="W133" s="126"/>
      <c r="X133" s="78"/>
    </row>
    <row r="134" spans="1:24" s="77" customFormat="1" ht="24" customHeight="1" x14ac:dyDescent="0.2">
      <c r="A134" s="34" t="str">
        <f t="shared" si="55"/>
        <v/>
      </c>
      <c r="B134" s="35">
        <f t="shared" si="54"/>
        <v>5</v>
      </c>
      <c r="C134" s="201"/>
      <c r="D134" s="79">
        <v>4</v>
      </c>
      <c r="E134" s="84">
        <f ca="1">COUNTIF($G$6:G134,G134)+COUNTIF(OFFSET($P$6,0,0,IF(MOD(ROW(P134),5)&lt;&gt;0,INT((ROW(P134)-ROW($P$6)+1)/5)*5,INT((ROW(P134)-ROW($P$6))/5)*5),1),G134)</f>
        <v>9</v>
      </c>
      <c r="F134" s="84">
        <f t="shared" ca="1" si="48"/>
        <v>9</v>
      </c>
      <c r="G134" s="182" t="str">
        <f>TKB!$C$12</f>
        <v>Tiếng Anh</v>
      </c>
      <c r="H134" s="81"/>
      <c r="I134" s="82" t="str">
        <f t="shared" ca="1" si="49"/>
        <v>Unit 5. Lesson 6</v>
      </c>
      <c r="J134" s="83">
        <f t="shared" ca="1" si="50"/>
        <v>0</v>
      </c>
      <c r="K134" s="72"/>
      <c r="L134" s="201"/>
      <c r="M134" s="79">
        <v>4</v>
      </c>
      <c r="N134" s="84">
        <f ca="1">IF(P134=0,"",COUNTIF($P$6:P134,P134)+COUNTIF(OFFSET($G$6,0,0,INT((ROW(G134)-ROW($G$6))/5+1)*5,1),P134))</f>
        <v>13</v>
      </c>
      <c r="O134" s="84">
        <f t="shared" ca="1" si="51"/>
        <v>13</v>
      </c>
      <c r="P134" s="182" t="str">
        <f>TKB!$D$12</f>
        <v>HDH-T</v>
      </c>
      <c r="Q134" s="81"/>
      <c r="R134" s="82" t="str">
        <f t="shared" ca="1" si="52"/>
        <v>Toán Ismart</v>
      </c>
      <c r="S134" s="83" t="str">
        <f t="shared" ca="1" si="53"/>
        <v>Vở CEHT, BP, PM</v>
      </c>
      <c r="U134" s="42"/>
      <c r="V134" s="122"/>
      <c r="W134" s="126"/>
      <c r="X134" s="78"/>
    </row>
    <row r="135" spans="1:24" s="77" customFormat="1" ht="24" customHeight="1" x14ac:dyDescent="0.2">
      <c r="A135" s="34" t="str">
        <f t="shared" si="55"/>
        <v/>
      </c>
      <c r="B135" s="35">
        <f t="shared" si="54"/>
        <v>5</v>
      </c>
      <c r="C135" s="202"/>
      <c r="D135" s="95">
        <v>5</v>
      </c>
      <c r="E135" s="88">
        <f ca="1">COUNTIF($G$6:G135,G135)+COUNTIF(OFFSET($P$6,0,0,IF(MOD(ROW(P135),5)&lt;&gt;0,INT((ROW(P135)-ROW($P$6)+1)/5)*5,INT((ROW(P135)-ROW($P$6))/5)*5),1),G135)</f>
        <v>56</v>
      </c>
      <c r="F135" s="88" t="str">
        <f t="shared" si="48"/>
        <v/>
      </c>
      <c r="G135" s="183">
        <f>TKB!$C$13</f>
        <v>0</v>
      </c>
      <c r="H135" s="89"/>
      <c r="I135" s="90" t="str">
        <f t="shared" si="49"/>
        <v/>
      </c>
      <c r="J135" s="91" t="str">
        <f t="shared" si="50"/>
        <v/>
      </c>
      <c r="K135" s="72"/>
      <c r="L135" s="202"/>
      <c r="M135" s="87">
        <v>5</v>
      </c>
      <c r="N135" s="84" t="str">
        <f ca="1">IF(P135=0,"",COUNTIF($P$6:P135,P135)+COUNTIF(OFFSET($G$6,0,0,INT((ROW(G135)-ROW($G$6))/5+1)*5,1),P135))</f>
        <v/>
      </c>
      <c r="O135" s="92" t="str">
        <f t="shared" si="51"/>
        <v/>
      </c>
      <c r="P135" s="183">
        <f>TKB!$D$13</f>
        <v>0</v>
      </c>
      <c r="Q135" s="89"/>
      <c r="R135" s="90" t="str">
        <f t="shared" si="52"/>
        <v/>
      </c>
      <c r="S135" s="91" t="str">
        <f t="shared" si="53"/>
        <v/>
      </c>
      <c r="U135" s="42"/>
      <c r="V135" s="122"/>
      <c r="W135" s="126"/>
      <c r="X135" s="78"/>
    </row>
    <row r="136" spans="1:24" s="77" customFormat="1" ht="24" customHeight="1" x14ac:dyDescent="0.2">
      <c r="A136" s="34" t="str">
        <f t="shared" si="55"/>
        <v/>
      </c>
      <c r="B136" s="35">
        <f t="shared" si="54"/>
        <v>5</v>
      </c>
      <c r="C136" s="200" t="str">
        <f>CONCATENATE("Tư ",CHAR(10),DAY(V123+2),"/",MONTH(V123+2))</f>
        <v>Tư 
7/10</v>
      </c>
      <c r="D136" s="67">
        <v>1</v>
      </c>
      <c r="E136" s="68">
        <f ca="1">COUNTIF($G$6:G136,G136)+COUNTIF(OFFSET($P$6,0,0,IF(MOD(ROW(P136),5)&lt;&gt;0,INT((ROW(P136)-ROW($P$6)+1)/5)*5,INT((ROW(P136)-ROW($P$6))/5)*5),1),G136)</f>
        <v>15</v>
      </c>
      <c r="F136" s="68">
        <f t="shared" ca="1" si="48"/>
        <v>15</v>
      </c>
      <c r="G136" s="182" t="str">
        <f>TKB!$C$14</f>
        <v>Tập đọc</v>
      </c>
      <c r="H136" s="93"/>
      <c r="I136" s="70" t="str">
        <f t="shared" ca="1" si="49"/>
        <v>Mục lục sách</v>
      </c>
      <c r="J136" s="71" t="str">
        <f t="shared" ca="1" si="50"/>
        <v xml:space="preserve"> Máy chiếu,GAĐT</v>
      </c>
      <c r="K136" s="72"/>
      <c r="L136" s="200" t="str">
        <f>+C136</f>
        <v>Tư 
7/10</v>
      </c>
      <c r="M136" s="67">
        <v>1</v>
      </c>
      <c r="N136" s="94">
        <f ca="1">IF(P136=0,"",COUNTIF($P$6:P136,P136)+COUNTIF(OFFSET($G$6,0,0,INT((ROW(G136)-ROW($G$6))/5+1)*5,1),P136))</f>
        <v>5</v>
      </c>
      <c r="O136" s="94">
        <f t="shared" ca="1" si="51"/>
        <v>5</v>
      </c>
      <c r="P136" s="181" t="str">
        <f>TKB!$D$14</f>
        <v>HĐTT-ĐS</v>
      </c>
      <c r="Q136" s="93"/>
      <c r="R136" s="70" t="str">
        <f t="shared" ca="1" si="52"/>
        <v>Đọc sách</v>
      </c>
      <c r="S136" s="71" t="str">
        <f t="shared" ca="1" si="53"/>
        <v>sách, truyện</v>
      </c>
      <c r="U136" s="42"/>
      <c r="V136" s="122"/>
      <c r="W136" s="126"/>
      <c r="X136" s="78"/>
    </row>
    <row r="137" spans="1:24" s="77" customFormat="1" ht="24" customHeight="1" x14ac:dyDescent="0.2">
      <c r="A137" s="34" t="str">
        <f t="shared" si="55"/>
        <v/>
      </c>
      <c r="B137" s="35">
        <f t="shared" si="54"/>
        <v>5</v>
      </c>
      <c r="C137" s="201"/>
      <c r="D137" s="79">
        <v>2</v>
      </c>
      <c r="E137" s="80">
        <f ca="1">COUNTIF($G$6:G137,G137)+COUNTIF(OFFSET($P$6,0,0,IF(MOD(ROW(P137),5)&lt;&gt;0,INT((ROW(P137)-ROW($P$6)+1)/5)*5,INT((ROW(P137)-ROW($P$6))/5)*5),1),G137)</f>
        <v>10</v>
      </c>
      <c r="F137" s="80">
        <f t="shared" ca="1" si="48"/>
        <v>10</v>
      </c>
      <c r="G137" s="182" t="str">
        <f>TKB!$C$15</f>
        <v>Tiếng Anh</v>
      </c>
      <c r="H137" s="81"/>
      <c r="I137" s="82" t="str">
        <f t="shared" ca="1" si="49"/>
        <v>Unit 5. Lesson 7 + 8</v>
      </c>
      <c r="J137" s="83">
        <f t="shared" ca="1" si="50"/>
        <v>0</v>
      </c>
      <c r="K137" s="72"/>
      <c r="L137" s="201"/>
      <c r="M137" s="79">
        <v>2</v>
      </c>
      <c r="N137" s="84">
        <f ca="1">IF(P137=0,"",COUNTIF($P$6:P137,P137)+COUNTIF(OFFSET($G$6,0,0,INT((ROW(G137)-ROW($G$6))/5+1)*5,1),P137))</f>
        <v>5</v>
      </c>
      <c r="O137" s="84">
        <f t="shared" ca="1" si="51"/>
        <v>8</v>
      </c>
      <c r="P137" s="181" t="str">
        <f>TKB!$D$15</f>
        <v>Âm nhạc TC</v>
      </c>
      <c r="Q137" s="81"/>
      <c r="R137" s="82" t="str">
        <f t="shared" ca="1" si="52"/>
        <v>Ôn tập 3 bài hát: Thật là hay, Xoè hoa, Múa vui. Trò chơi âm nhạc</v>
      </c>
      <c r="S137" s="83">
        <f t="shared" ca="1" si="53"/>
        <v>0</v>
      </c>
      <c r="U137" s="42"/>
      <c r="V137" s="122"/>
      <c r="W137" s="126"/>
      <c r="X137" s="78"/>
    </row>
    <row r="138" spans="1:24" s="77" customFormat="1" ht="24" customHeight="1" x14ac:dyDescent="0.2">
      <c r="A138" s="34" t="str">
        <f t="shared" si="55"/>
        <v/>
      </c>
      <c r="B138" s="35">
        <f t="shared" si="54"/>
        <v>5</v>
      </c>
      <c r="C138" s="201"/>
      <c r="D138" s="79">
        <v>3</v>
      </c>
      <c r="E138" s="80">
        <f ca="1">COUNTIF($G$6:G138,G138)+COUNTIF(OFFSET($P$6,0,0,IF(MOD(ROW(P138),5)&lt;&gt;0,INT((ROW(P138)-ROW($P$6)+1)/5)*5,INT((ROW(P138)-ROW($P$6))/5)*5),1),G138)</f>
        <v>23</v>
      </c>
      <c r="F138" s="80">
        <f t="shared" ca="1" si="48"/>
        <v>23</v>
      </c>
      <c r="G138" s="182" t="str">
        <f>TKB!$C$16</f>
        <v>Toán</v>
      </c>
      <c r="H138" s="81"/>
      <c r="I138" s="82" t="str">
        <f t="shared" ca="1" si="49"/>
        <v>Hình chữ nhật, hình tứ giác.</v>
      </c>
      <c r="J138" s="83" t="str">
        <f t="shared" ca="1" si="50"/>
        <v>SGK, bảng phụ, MT-MC</v>
      </c>
      <c r="K138" s="72"/>
      <c r="L138" s="201"/>
      <c r="M138" s="73">
        <v>3</v>
      </c>
      <c r="N138" s="84">
        <f ca="1">IF(P138=0,"",COUNTIF($P$6:P138,P138)+COUNTIF(OFFSET($G$6,0,0,INT((ROW(G138)-ROW($G$6))/5+1)*5,1),P138))</f>
        <v>14</v>
      </c>
      <c r="O138" s="74">
        <f t="shared" ca="1" si="51"/>
        <v>14</v>
      </c>
      <c r="P138" s="185" t="str">
        <f>TKB!$D$16</f>
        <v>HDH-T</v>
      </c>
      <c r="Q138" s="81"/>
      <c r="R138" s="82" t="str">
        <f t="shared" ca="1" si="52"/>
        <v>Hình chữ nhật - Hình tứ giác</v>
      </c>
      <c r="S138" s="83" t="str">
        <f t="shared" ca="1" si="53"/>
        <v>Vở CEHT, BP, PM</v>
      </c>
      <c r="U138" s="42"/>
      <c r="V138" s="122"/>
      <c r="W138" s="126"/>
      <c r="X138" s="78"/>
    </row>
    <row r="139" spans="1:24" s="77" customFormat="1" ht="24" customHeight="1" x14ac:dyDescent="0.2">
      <c r="A139" s="34" t="str">
        <f t="shared" si="55"/>
        <v/>
      </c>
      <c r="B139" s="35">
        <f t="shared" si="54"/>
        <v>5</v>
      </c>
      <c r="C139" s="201"/>
      <c r="D139" s="79">
        <v>4</v>
      </c>
      <c r="E139" s="84">
        <f ca="1">COUNTIF($G$6:G139,G139)+COUNTIF(OFFSET($P$6,0,0,IF(MOD(ROW(P139),5)&lt;&gt;0,INT((ROW(P139)-ROW($P$6)+1)/5)*5,INT((ROW(P139)-ROW($P$6))/5)*5),1),G139)</f>
        <v>5</v>
      </c>
      <c r="F139" s="84">
        <f t="shared" ca="1" si="48"/>
        <v>5</v>
      </c>
      <c r="G139" s="182" t="str">
        <f>TKB!$C$17</f>
        <v>Tập viết</v>
      </c>
      <c r="H139" s="81"/>
      <c r="I139" s="82" t="str">
        <f t="shared" ca="1" si="49"/>
        <v>Chữ hoa: D</v>
      </c>
      <c r="J139" s="83" t="str">
        <f ca="1">IF(G139=0,"",VLOOKUP(E139&amp;G139,PPCT,7,0))</f>
        <v xml:space="preserve">Chữ mẫu, bảng phụ, </v>
      </c>
      <c r="K139" s="72"/>
      <c r="L139" s="201"/>
      <c r="M139" s="79">
        <v>4</v>
      </c>
      <c r="N139" s="84">
        <f ca="1">IF(P139=0,"",COUNTIF($P$6:P139,P139)+COUNTIF(OFFSET($G$6,0,0,INT((ROW(G139)-ROW($G$6))/5+1)*5,1),P139))</f>
        <v>9</v>
      </c>
      <c r="O139" s="84">
        <f t="shared" ca="1" si="51"/>
        <v>9</v>
      </c>
      <c r="P139" s="182" t="str">
        <f>TKB!$D$17</f>
        <v>HĐTT-CĐ</v>
      </c>
      <c r="Q139" s="81"/>
      <c r="R139" s="82" t="str">
        <f t="shared" ca="1" si="52"/>
        <v>Khoa Ismart</v>
      </c>
      <c r="S139" s="83" t="str">
        <f t="shared" ca="1" si="53"/>
        <v>Tài liệu ANGT</v>
      </c>
      <c r="U139" s="42"/>
      <c r="V139" s="122"/>
      <c r="W139" s="126"/>
      <c r="X139" s="78"/>
    </row>
    <row r="140" spans="1:24" s="77" customFormat="1" ht="24" customHeight="1" x14ac:dyDescent="0.2">
      <c r="A140" s="34" t="str">
        <f t="shared" si="55"/>
        <v/>
      </c>
      <c r="B140" s="35">
        <f t="shared" si="54"/>
        <v>5</v>
      </c>
      <c r="C140" s="202"/>
      <c r="D140" s="95">
        <v>5</v>
      </c>
      <c r="E140" s="88">
        <f ca="1">COUNTIF($G$6:G140,G140)+COUNTIF(OFFSET($P$6,0,0,IF(MOD(ROW(P140),5)&lt;&gt;0,INT((ROW(P140)-ROW($P$6)+1)/5)*5,INT((ROW(P140)-ROW($P$6))/5)*5),1),G140)</f>
        <v>58</v>
      </c>
      <c r="F140" s="88" t="str">
        <f t="shared" si="48"/>
        <v/>
      </c>
      <c r="G140" s="183">
        <f>TKB!$C$18</f>
        <v>0</v>
      </c>
      <c r="H140" s="89"/>
      <c r="I140" s="90" t="str">
        <f t="shared" si="49"/>
        <v/>
      </c>
      <c r="J140" s="91" t="str">
        <f t="shared" ref="J140:J150" si="56">IF(G140=0,"",VLOOKUP(E140&amp;G140,PPCT,7,0))</f>
        <v/>
      </c>
      <c r="K140" s="72"/>
      <c r="L140" s="202"/>
      <c r="M140" s="87">
        <v>5</v>
      </c>
      <c r="N140" s="84" t="str">
        <f ca="1">IF(P140=0,"",COUNTIF($P$6:P140,P140)+COUNTIF(OFFSET($G$6,0,0,INT((ROW(G140)-ROW($G$6))/5+1)*5,1),P140))</f>
        <v/>
      </c>
      <c r="O140" s="92" t="str">
        <f t="shared" si="51"/>
        <v/>
      </c>
      <c r="P140" s="183">
        <f>TKB!$D$18</f>
        <v>0</v>
      </c>
      <c r="Q140" s="89"/>
      <c r="R140" s="90" t="str">
        <f t="shared" si="52"/>
        <v/>
      </c>
      <c r="S140" s="91" t="str">
        <f t="shared" si="53"/>
        <v/>
      </c>
      <c r="U140" s="42"/>
      <c r="V140" s="122"/>
      <c r="W140" s="126"/>
      <c r="X140" s="78"/>
    </row>
    <row r="141" spans="1:24" s="77" customFormat="1" ht="24" customHeight="1" x14ac:dyDescent="0.2">
      <c r="A141" s="34" t="str">
        <f t="shared" si="55"/>
        <v/>
      </c>
      <c r="B141" s="35">
        <f t="shared" si="54"/>
        <v>5</v>
      </c>
      <c r="C141" s="200" t="str">
        <f>CONCATENATE("Năm ",CHAR(10),DAY(V123+3),"/",MONTH(V123+3))</f>
        <v>Năm 
8/10</v>
      </c>
      <c r="D141" s="67">
        <v>1</v>
      </c>
      <c r="E141" s="68">
        <f ca="1">COUNTIF($G$6:G141,G141)+COUNTIF(OFFSET($P$6,0,0,IF(MOD(ROW(P141),5)&lt;&gt;0,INT((ROW(P141)-ROW($P$6)+1)/5)*5,INT((ROW(P141)-ROW($P$6))/5)*5),1),G141)</f>
        <v>10</v>
      </c>
      <c r="F141" s="68">
        <f t="shared" ca="1" si="48"/>
        <v>10</v>
      </c>
      <c r="G141" s="181" t="str">
        <f>TKB!$C$19</f>
        <v>Chính tả</v>
      </c>
      <c r="H141" s="93"/>
      <c r="I141" s="70" t="str">
        <f t="shared" ca="1" si="49"/>
        <v> NV: Cái trống trường em.</v>
      </c>
      <c r="J141" s="71" t="str">
        <f t="shared" ca="1" si="56"/>
        <v>vở mẫu, MT-MC</v>
      </c>
      <c r="K141" s="72"/>
      <c r="L141" s="200" t="str">
        <f>+C141</f>
        <v>Năm 
8/10</v>
      </c>
      <c r="M141" s="67">
        <v>1</v>
      </c>
      <c r="N141" s="94">
        <f ca="1">IF(P141=0,"",COUNTIF($P$6:P141,P141)+COUNTIF(OFFSET($G$6,0,0,INT((ROW(G141)-ROW($G$6))/5+1)*5,1),P141))</f>
        <v>5</v>
      </c>
      <c r="O141" s="94">
        <f t="shared" ca="1" si="51"/>
        <v>5</v>
      </c>
      <c r="P141" s="181" t="str">
        <f>TKB!$D$19</f>
        <v>TN&amp;XH</v>
      </c>
      <c r="Q141" s="93"/>
      <c r="R141" s="70" t="str">
        <f t="shared" ca="1" si="52"/>
        <v>Cơ quan tiêu hoá</v>
      </c>
      <c r="S141" s="71" t="str">
        <f t="shared" ca="1" si="53"/>
        <v>Tranh SGK, MT-MC</v>
      </c>
      <c r="U141" s="42"/>
      <c r="V141" s="122"/>
      <c r="W141" s="126"/>
      <c r="X141" s="78"/>
    </row>
    <row r="142" spans="1:24" s="77" customFormat="1" ht="24" customHeight="1" x14ac:dyDescent="0.2">
      <c r="A142" s="34" t="str">
        <f t="shared" si="55"/>
        <v/>
      </c>
      <c r="B142" s="35">
        <f t="shared" si="54"/>
        <v>5</v>
      </c>
      <c r="C142" s="201"/>
      <c r="D142" s="79">
        <v>2</v>
      </c>
      <c r="E142" s="80">
        <f ca="1">COUNTIF($G$6:G142,G142)+COUNTIF(OFFSET($P$6,0,0,IF(MOD(ROW(P142),5)&lt;&gt;0,INT((ROW(P142)-ROW($P$6)+1)/5)*5,INT((ROW(P142)-ROW($P$6))/5)*5),1),G142)</f>
        <v>24</v>
      </c>
      <c r="F142" s="80">
        <f t="shared" ca="1" si="48"/>
        <v>24</v>
      </c>
      <c r="G142" s="182" t="str">
        <f>TKB!$C$20</f>
        <v>Toán</v>
      </c>
      <c r="H142" s="81"/>
      <c r="I142" s="82" t="str">
        <f t="shared" ca="1" si="49"/>
        <v>Bài toán về nhiều hơn</v>
      </c>
      <c r="J142" s="83" t="str">
        <f t="shared" ca="1" si="56"/>
        <v>SGK, bảng phụ, MT-MC</v>
      </c>
      <c r="K142" s="72"/>
      <c r="L142" s="201"/>
      <c r="M142" s="79">
        <v>2</v>
      </c>
      <c r="N142" s="84">
        <f ca="1">IF(P142=0,"",COUNTIF($P$6:P142,P142)+COUNTIF(OFFSET($G$6,0,0,INT((ROW(G142)-ROW($G$6))/5+1)*5,1),P142))</f>
        <v>5</v>
      </c>
      <c r="O142" s="84">
        <f t="shared" ca="1" si="51"/>
        <v>5</v>
      </c>
      <c r="P142" s="182" t="str">
        <f>TKB!$D$20</f>
        <v>Thủ công</v>
      </c>
      <c r="Q142" s="81"/>
      <c r="R142" s="82" t="str">
        <f t="shared" ca="1" si="52"/>
        <v>Gấp máy bay đuôi rời</v>
      </c>
      <c r="S142" s="83" t="str">
        <f t="shared" ca="1" si="53"/>
        <v>GM, kéo, tranh QT</v>
      </c>
      <c r="U142" s="42"/>
      <c r="V142" s="122"/>
      <c r="W142" s="126"/>
      <c r="X142" s="78"/>
    </row>
    <row r="143" spans="1:24" s="77" customFormat="1" ht="24" customHeight="1" x14ac:dyDescent="0.2">
      <c r="A143" s="34" t="str">
        <f t="shared" si="55"/>
        <v/>
      </c>
      <c r="B143" s="35">
        <f t="shared" si="54"/>
        <v>5</v>
      </c>
      <c r="C143" s="201"/>
      <c r="D143" s="79">
        <v>3</v>
      </c>
      <c r="E143" s="84">
        <f ca="1">COUNTIF($G$6:G143,G143)+COUNTIF(OFFSET($P$6,0,0,IF(MOD(ROW(P143),5)&lt;&gt;0,INT((ROW(P143)-ROW($P$6)+1)/5)*5,INT((ROW(P143)-ROW($P$6))/5)*5),1),G143)</f>
        <v>5</v>
      </c>
      <c r="F143" s="84">
        <f t="shared" ca="1" si="48"/>
        <v>5</v>
      </c>
      <c r="G143" s="182" t="str">
        <f>TKB!$C$21</f>
        <v>Thể dục TC</v>
      </c>
      <c r="H143" s="81"/>
      <c r="I143" s="82" t="str">
        <f t="shared" ca="1" si="49"/>
        <v>Ôn tập 5 động tác đã học</v>
      </c>
      <c r="J143" s="83">
        <f t="shared" ca="1" si="56"/>
        <v>0</v>
      </c>
      <c r="K143" s="72"/>
      <c r="L143" s="201"/>
      <c r="M143" s="73">
        <v>3</v>
      </c>
      <c r="N143" s="84">
        <f ca="1">IF(P143=0,"",COUNTIF($P$6:P143,P143)+COUNTIF(OFFSET($G$6,0,0,INT((ROW(G143)-ROW($G$6))/5+1)*5,1),P143))</f>
        <v>15</v>
      </c>
      <c r="O143" s="74">
        <f t="shared" ca="1" si="51"/>
        <v>15</v>
      </c>
      <c r="P143" s="185" t="str">
        <f>TKB!$D$21</f>
        <v>HDH-TV</v>
      </c>
      <c r="Q143" s="81"/>
      <c r="R143" s="82" t="str">
        <f t="shared" ca="1" si="52"/>
        <v>Luyện từ và câu</v>
      </c>
      <c r="S143" s="83" t="str">
        <f t="shared" ca="1" si="53"/>
        <v>Vở CEHTV, BP, PM</v>
      </c>
      <c r="U143" s="42"/>
      <c r="V143" s="122"/>
      <c r="W143" s="126"/>
      <c r="X143" s="78"/>
    </row>
    <row r="144" spans="1:24" s="77" customFormat="1" ht="24" customHeight="1" x14ac:dyDescent="0.2">
      <c r="A144" s="34" t="str">
        <f t="shared" si="55"/>
        <v/>
      </c>
      <c r="B144" s="35">
        <f t="shared" si="54"/>
        <v>5</v>
      </c>
      <c r="C144" s="201"/>
      <c r="D144" s="79">
        <v>4</v>
      </c>
      <c r="E144" s="84">
        <f ca="1">COUNTIF($G$6:G144,G144)+COUNTIF(OFFSET($P$6,0,0,IF(MOD(ROW(P144),5)&lt;&gt;0,INT((ROW(P144)-ROW($P$6)+1)/5)*5,INT((ROW(P144)-ROW($P$6))/5)*5),1),G144)</f>
        <v>5</v>
      </c>
      <c r="F144" s="84">
        <f t="shared" ca="1" si="48"/>
        <v>5</v>
      </c>
      <c r="G144" s="182" t="str">
        <f>TKB!$C$22</f>
        <v>LT &amp; Câu</v>
      </c>
      <c r="H144" s="81"/>
      <c r="I144" s="82" t="str">
        <f t="shared" ca="1" si="49"/>
        <v>Tên riêng và cách viết tên riêng. Câu kiểu Ai - là gì?</v>
      </c>
      <c r="J144" s="83" t="str">
        <f t="shared" ca="1" si="56"/>
        <v>bảng phụ, MT-MC</v>
      </c>
      <c r="K144" s="72"/>
      <c r="L144" s="201"/>
      <c r="M144" s="79">
        <v>4</v>
      </c>
      <c r="N144" s="84">
        <f ca="1">IF(P144=0,"",COUNTIF($P$6:P144,P144)+COUNTIF(OFFSET($G$6,0,0,INT((ROW(G144)-ROW($G$6))/5+1)*5,1),P144))</f>
        <v>10</v>
      </c>
      <c r="O144" s="84">
        <f t="shared" ca="1" si="51"/>
        <v>10</v>
      </c>
      <c r="P144" s="182" t="str">
        <f>TKB!$D$22</f>
        <v>HĐTT-CĐ</v>
      </c>
      <c r="Q144" s="81"/>
      <c r="R144" s="82" t="str">
        <f t="shared" ca="1" si="52"/>
        <v>ATGT bài 5: Phương tiện giao thông đường bộ</v>
      </c>
      <c r="S144" s="83" t="str">
        <f t="shared" ca="1" si="53"/>
        <v>Tư liệu</v>
      </c>
      <c r="U144" s="42"/>
      <c r="V144" s="122"/>
      <c r="W144" s="126"/>
      <c r="X144" s="78"/>
    </row>
    <row r="145" spans="1:24" s="77" customFormat="1" ht="24" customHeight="1" x14ac:dyDescent="0.2">
      <c r="A145" s="34" t="str">
        <f t="shared" si="55"/>
        <v/>
      </c>
      <c r="B145" s="35">
        <f t="shared" si="54"/>
        <v>5</v>
      </c>
      <c r="C145" s="202"/>
      <c r="D145" s="95">
        <v>5</v>
      </c>
      <c r="E145" s="88">
        <f ca="1">COUNTIF($G$6:G145,G145)+COUNTIF(OFFSET($P$6,0,0,IF(MOD(ROW(P145),5)&lt;&gt;0,INT((ROW(P145)-ROW($P$6)+1)/5)*5,INT((ROW(P145)-ROW($P$6))/5)*5),1),G145)</f>
        <v>60</v>
      </c>
      <c r="F145" s="88" t="str">
        <f t="shared" si="48"/>
        <v/>
      </c>
      <c r="G145" s="183">
        <f>TKB!$C$23</f>
        <v>0</v>
      </c>
      <c r="H145" s="89"/>
      <c r="I145" s="90" t="str">
        <f t="shared" si="49"/>
        <v/>
      </c>
      <c r="J145" s="91" t="str">
        <f t="shared" si="56"/>
        <v/>
      </c>
      <c r="K145" s="72"/>
      <c r="L145" s="202"/>
      <c r="M145" s="87">
        <v>5</v>
      </c>
      <c r="N145" s="84" t="str">
        <f ca="1">IF(P145=0,"",COUNTIF($P$6:P145,P145)+COUNTIF(OFFSET($G$6,0,0,INT((ROW(G145)-ROW($G$6))/5+1)*5,1),P145))</f>
        <v/>
      </c>
      <c r="O145" s="92" t="str">
        <f t="shared" si="51"/>
        <v/>
      </c>
      <c r="P145" s="183">
        <f>TKB!$D$23</f>
        <v>0</v>
      </c>
      <c r="Q145" s="89"/>
      <c r="R145" s="90" t="str">
        <f t="shared" si="52"/>
        <v/>
      </c>
      <c r="S145" s="91" t="str">
        <f t="shared" si="53"/>
        <v/>
      </c>
      <c r="U145" s="42"/>
      <c r="V145" s="122"/>
      <c r="W145" s="126"/>
      <c r="X145" s="78"/>
    </row>
    <row r="146" spans="1:24" s="77" customFormat="1" ht="24" customHeight="1" x14ac:dyDescent="0.2">
      <c r="A146" s="34" t="str">
        <f t="shared" si="55"/>
        <v/>
      </c>
      <c r="B146" s="35">
        <f t="shared" si="54"/>
        <v>5</v>
      </c>
      <c r="C146" s="197" t="str">
        <f>CONCATENATE("Sáu ",CHAR(10),DAY(V123+4),"/",MONTH(V123+4))</f>
        <v>Sáu 
9/10</v>
      </c>
      <c r="D146" s="67">
        <v>1</v>
      </c>
      <c r="E146" s="68">
        <f ca="1">COUNTIF($G$6:G146,G146)+COUNTIF(OFFSET($P$6,0,0,IF(MOD(ROW(P146),5)&lt;&gt;0,INT((ROW(P146)-ROW($P$6)+1)/5)*5,INT((ROW(P146)-ROW($P$6))/5)*5),1),G146)</f>
        <v>5</v>
      </c>
      <c r="F146" s="68">
        <f t="shared" ca="1" si="48"/>
        <v>5</v>
      </c>
      <c r="G146" s="182" t="str">
        <f>TKB!$C$24</f>
        <v>Mĩ thuật TC</v>
      </c>
      <c r="H146" s="93"/>
      <c r="I146" s="70" t="str">
        <f t="shared" ca="1" si="49"/>
        <v>VT: đề tài phong cảnh quê hương</v>
      </c>
      <c r="J146" s="71">
        <f t="shared" ca="1" si="56"/>
        <v>0</v>
      </c>
      <c r="K146" s="72"/>
      <c r="L146" s="197" t="str">
        <f>+C146</f>
        <v>Sáu 
9/10</v>
      </c>
      <c r="M146" s="67">
        <v>1</v>
      </c>
      <c r="N146" s="94">
        <f ca="1">IF(P146=0,"",COUNTIF($P$6:P146,P146)+COUNTIF(OFFSET($G$6,0,0,INT((ROW(G146)-ROW($G$6))/5+1)*5,1),P146))</f>
        <v>15</v>
      </c>
      <c r="O146" s="94">
        <f t="shared" ca="1" si="51"/>
        <v>15</v>
      </c>
      <c r="P146" s="181" t="str">
        <f>TKB!$D$24</f>
        <v>HDH-T</v>
      </c>
      <c r="Q146" s="93"/>
      <c r="R146" s="82" t="str">
        <f t="shared" ca="1" si="52"/>
        <v>Bài toán về nhiều hơn</v>
      </c>
      <c r="S146" s="71" t="str">
        <f t="shared" ca="1" si="53"/>
        <v>Vở CEHT, BP, PM</v>
      </c>
      <c r="U146" s="42"/>
      <c r="V146" s="122"/>
      <c r="W146" s="126"/>
      <c r="X146" s="78"/>
    </row>
    <row r="147" spans="1:24" s="77" customFormat="1" ht="24" customHeight="1" x14ac:dyDescent="0.2">
      <c r="A147" s="34" t="str">
        <f t="shared" si="55"/>
        <v/>
      </c>
      <c r="B147" s="35">
        <f t="shared" si="54"/>
        <v>5</v>
      </c>
      <c r="C147" s="198"/>
      <c r="D147" s="79">
        <v>2</v>
      </c>
      <c r="E147" s="80">
        <f ca="1">COUNTIF($G$6:G147,G147)+COUNTIF(OFFSET($P$6,0,0,IF(MOD(ROW(P147),5)&lt;&gt;0,INT((ROW(P147)-ROW($P$6)+1)/5)*5,INT((ROW(P147)-ROW($P$6))/5)*5),1),G147)</f>
        <v>5</v>
      </c>
      <c r="F147" s="80">
        <f t="shared" ca="1" si="48"/>
        <v>5</v>
      </c>
      <c r="G147" s="182" t="str">
        <f>TKB!$C$25</f>
        <v>Tập làm văn</v>
      </c>
      <c r="H147" s="81"/>
      <c r="I147" s="82" t="str">
        <f t="shared" ca="1" si="49"/>
        <v>Trả lời câu hỏi. Đặt tên cho bài. Luyện tập về mục lục sách.</v>
      </c>
      <c r="J147" s="83" t="str">
        <f t="shared" ca="1" si="56"/>
        <v>MT-MC,bảng phụ</v>
      </c>
      <c r="K147" s="72"/>
      <c r="L147" s="198"/>
      <c r="M147" s="79">
        <v>2</v>
      </c>
      <c r="N147" s="84">
        <f ca="1">IF(P147=0,"",COUNTIF($P$6:P147,P147)+COUNTIF(OFFSET($G$6,0,0,INT((ROW(G147)-ROW($G$6))/5+1)*5,1),P147))</f>
        <v>5</v>
      </c>
      <c r="O147" s="84">
        <f t="shared" ca="1" si="51"/>
        <v>5</v>
      </c>
      <c r="P147" s="182" t="str">
        <f>TKB!$D$25</f>
        <v>HĐTT-SHL</v>
      </c>
      <c r="Q147" s="81"/>
      <c r="R147" s="82" t="str">
        <f t="shared" ca="1" si="52"/>
        <v>Sơ kết tuần 5</v>
      </c>
      <c r="S147" s="83" t="str">
        <f t="shared" ca="1" si="53"/>
        <v>phần thưởng</v>
      </c>
      <c r="U147" s="42"/>
      <c r="V147" s="122"/>
      <c r="W147" s="126"/>
      <c r="X147" s="78"/>
    </row>
    <row r="148" spans="1:24" s="77" customFormat="1" ht="24" customHeight="1" x14ac:dyDescent="0.2">
      <c r="A148" s="34" t="str">
        <f t="shared" si="55"/>
        <v/>
      </c>
      <c r="B148" s="35">
        <f t="shared" si="54"/>
        <v>5</v>
      </c>
      <c r="C148" s="198"/>
      <c r="D148" s="73">
        <v>3</v>
      </c>
      <c r="E148" s="84">
        <f ca="1">COUNTIF($G$6:G148,G148)+COUNTIF(OFFSET($P$6,0,0,IF(MOD(ROW(P148),5)&lt;&gt;0,INT((ROW(P148)-ROW($P$6)+1)/5)*5,INT((ROW(P148)-ROW($P$6))/5)*5),1),G148)</f>
        <v>25</v>
      </c>
      <c r="F148" s="84">
        <f t="shared" ca="1" si="48"/>
        <v>25</v>
      </c>
      <c r="G148" s="182" t="str">
        <f>TKB!$C$26</f>
        <v>Toán</v>
      </c>
      <c r="H148" s="81"/>
      <c r="I148" s="82" t="str">
        <f t="shared" ca="1" si="49"/>
        <v>Luyện tập</v>
      </c>
      <c r="J148" s="83" t="str">
        <f t="shared" ca="1" si="56"/>
        <v>SGK, bảng phụ, MT-MC</v>
      </c>
      <c r="K148" s="72"/>
      <c r="L148" s="198"/>
      <c r="M148" s="73">
        <v>3</v>
      </c>
      <c r="N148" s="84" t="str">
        <f ca="1">IF(P148=0,"",COUNTIF($P$6:P148,P148)+COUNTIF(OFFSET($G$6,0,0,INT((ROW(G148)-ROW($G$6))/5+1)*5,1),P148))</f>
        <v/>
      </c>
      <c r="O148" s="74" t="str">
        <f t="shared" si="51"/>
        <v/>
      </c>
      <c r="P148" s="185">
        <f>TKB!$D$26</f>
        <v>0</v>
      </c>
      <c r="Q148" s="81"/>
      <c r="R148" s="82" t="str">
        <f t="shared" si="52"/>
        <v/>
      </c>
      <c r="S148" s="83" t="str">
        <f t="shared" si="53"/>
        <v/>
      </c>
      <c r="U148" s="42"/>
      <c r="V148" s="122"/>
      <c r="W148" s="126"/>
      <c r="X148" s="78"/>
    </row>
    <row r="149" spans="1:24" s="77" customFormat="1" ht="24" customHeight="1" x14ac:dyDescent="0.2">
      <c r="A149" s="34" t="str">
        <f t="shared" si="55"/>
        <v/>
      </c>
      <c r="B149" s="35">
        <f t="shared" si="54"/>
        <v>5</v>
      </c>
      <c r="C149" s="198"/>
      <c r="D149" s="79">
        <v>4</v>
      </c>
      <c r="E149" s="84">
        <f ca="1">COUNTIF($G$6:G149,G149)+COUNTIF(OFFSET($P$6,0,0,IF(MOD(ROW(P149),5)&lt;&gt;0,INT((ROW(P149)-ROW($P$6)+1)/5)*5,INT((ROW(P149)-ROW($P$6))/5)*5),1),G149)</f>
        <v>5</v>
      </c>
      <c r="F149" s="84">
        <f t="shared" ca="1" si="48"/>
        <v>5</v>
      </c>
      <c r="G149" s="182" t="str">
        <f>TKB!$C$27</f>
        <v>Đạo đức</v>
      </c>
      <c r="H149" s="81"/>
      <c r="I149" s="82" t="str">
        <f t="shared" ca="1" si="49"/>
        <v>Gọn gàng, ngăn nắp (tiết 1)</v>
      </c>
      <c r="J149" s="83" t="str">
        <f t="shared" ca="1" si="56"/>
        <v>Tranh, máy chiếu</v>
      </c>
      <c r="K149" s="72"/>
      <c r="L149" s="198"/>
      <c r="M149" s="79">
        <v>4</v>
      </c>
      <c r="N149" s="84" t="str">
        <f ca="1">IF(P149=0,"",COUNTIF($P$6:P149,P149)+COUNTIF(OFFSET($G$6,0,0,INT((ROW(G149)-ROW($G$6))/5+1)*5,1),P149))</f>
        <v/>
      </c>
      <c r="O149" s="84" t="str">
        <f t="shared" si="51"/>
        <v/>
      </c>
      <c r="P149" s="182">
        <f>TKB!$D$27</f>
        <v>0</v>
      </c>
      <c r="Q149" s="81"/>
      <c r="R149" s="82" t="str">
        <f t="shared" si="52"/>
        <v/>
      </c>
      <c r="S149" s="83" t="str">
        <f t="shared" si="53"/>
        <v/>
      </c>
      <c r="U149" s="42"/>
      <c r="V149" s="122"/>
      <c r="W149" s="126"/>
      <c r="X149" s="78"/>
    </row>
    <row r="150" spans="1:24" s="77" customFormat="1" ht="24" customHeight="1" thickBot="1" x14ac:dyDescent="0.25">
      <c r="A150" s="34" t="str">
        <f t="shared" si="55"/>
        <v/>
      </c>
      <c r="B150" s="35">
        <f t="shared" si="54"/>
        <v>5</v>
      </c>
      <c r="C150" s="199"/>
      <c r="D150" s="96">
        <v>5</v>
      </c>
      <c r="E150" s="97">
        <f ca="1">COUNTIF($G$6:G150,G150)+COUNTIF(OFFSET($P$6,0,0,IF(MOD(ROW(P150),5)&lt;&gt;0,INT((ROW(P150)-ROW($P$6)+1)/5)*5,INT((ROW(P150)-ROW($P$6))/5)*5),1),G150)</f>
        <v>62</v>
      </c>
      <c r="F150" s="97" t="str">
        <f t="shared" si="48"/>
        <v/>
      </c>
      <c r="G150" s="184">
        <f>TKB!$C$28</f>
        <v>0</v>
      </c>
      <c r="H150" s="98" t="str">
        <f t="shared" ref="H150" si="57">IF(AND($M$1&lt;&gt;"",F150&lt;&gt;""),$M$1,IF(LEN(G150)&gt;$Q$1,RIGHT(G150,$Q$1),""))</f>
        <v/>
      </c>
      <c r="I150" s="99" t="str">
        <f t="shared" si="49"/>
        <v/>
      </c>
      <c r="J150" s="100" t="str">
        <f t="shared" si="56"/>
        <v/>
      </c>
      <c r="K150" s="72"/>
      <c r="L150" s="199"/>
      <c r="M150" s="101">
        <v>5</v>
      </c>
      <c r="N150" s="97" t="str">
        <f ca="1">IF(P150=0,"",COUNTIF($P$6:P150,P150)+COUNTIF(OFFSET($G$6,0,0,INT((ROW(G150)-ROW($G$6))/5+1)*5,1),P150))</f>
        <v/>
      </c>
      <c r="O150" s="97" t="str">
        <f t="shared" si="51"/>
        <v/>
      </c>
      <c r="P150" s="184">
        <f>TKB!$D$28</f>
        <v>0</v>
      </c>
      <c r="Q150" s="98" t="str">
        <f t="shared" ref="Q150" si="58">IF(AND($M$1&lt;&gt;"",O150&lt;&gt;""),$M$1,IF(LEN(P150)&gt;$Q$1,RIGHT(P150,$Q$1),""))</f>
        <v/>
      </c>
      <c r="R150" s="99" t="str">
        <f t="shared" si="52"/>
        <v/>
      </c>
      <c r="S150" s="100" t="str">
        <f t="shared" si="53"/>
        <v/>
      </c>
      <c r="U150" s="42"/>
      <c r="V150" s="122"/>
      <c r="W150" s="126"/>
      <c r="X150" s="78"/>
    </row>
    <row r="151" spans="1:24" s="34" customFormat="1" ht="24" customHeight="1" x14ac:dyDescent="0.2">
      <c r="A151" s="34" t="str">
        <f t="shared" si="55"/>
        <v/>
      </c>
      <c r="B151" s="35">
        <f t="shared" si="54"/>
        <v>5</v>
      </c>
      <c r="C151" s="206"/>
      <c r="D151" s="206"/>
      <c r="E151" s="206"/>
      <c r="F151" s="206"/>
      <c r="G151" s="206"/>
      <c r="H151" s="206"/>
      <c r="I151" s="206"/>
      <c r="J151" s="206"/>
      <c r="K151" s="179"/>
      <c r="L151" s="207"/>
      <c r="M151" s="207"/>
      <c r="N151" s="207"/>
      <c r="O151" s="207"/>
      <c r="P151" s="207"/>
      <c r="Q151" s="207"/>
      <c r="R151" s="207"/>
      <c r="S151" s="207"/>
      <c r="U151" s="42"/>
      <c r="V151" s="122"/>
      <c r="W151" s="126"/>
      <c r="X151" s="43"/>
    </row>
    <row r="152" spans="1:24" s="34" customFormat="1" ht="57.95" customHeight="1" x14ac:dyDescent="0.2">
      <c r="A152" s="34" t="str">
        <f t="shared" si="55"/>
        <v/>
      </c>
      <c r="B152" s="35">
        <f t="shared" ref="B152" si="59">+B153</f>
        <v>6</v>
      </c>
      <c r="C152" s="102" t="str">
        <f>'HUONG DAN'!B54</f>
        <v>©Trường Tiểu học Lê Ngọc Hân, Gia Lâm</v>
      </c>
      <c r="D152" s="179"/>
      <c r="E152" s="103"/>
      <c r="F152" s="103"/>
      <c r="G152" s="104"/>
      <c r="H152" s="104"/>
      <c r="I152" s="104"/>
      <c r="J152" s="104"/>
      <c r="K152" s="104"/>
      <c r="L152" s="180"/>
      <c r="M152" s="180"/>
      <c r="N152" s="105"/>
      <c r="O152" s="105"/>
      <c r="P152" s="106"/>
      <c r="Q152" s="106"/>
      <c r="R152" s="208"/>
      <c r="S152" s="208"/>
      <c r="U152" s="42"/>
      <c r="V152" s="122"/>
      <c r="W152" s="126"/>
      <c r="X152" s="43"/>
    </row>
    <row r="153" spans="1:24" s="34" customFormat="1" ht="24" customHeight="1" thickBot="1" x14ac:dyDescent="0.25">
      <c r="A153" s="34" t="str">
        <f t="shared" si="55"/>
        <v/>
      </c>
      <c r="B153" s="35">
        <f t="shared" ref="B153" si="60">+C153</f>
        <v>6</v>
      </c>
      <c r="C153" s="203">
        <f>+C123+1</f>
        <v>6</v>
      </c>
      <c r="D153" s="203"/>
      <c r="E153" s="44"/>
      <c r="F153" s="103" t="str">
        <f>CONCATENATE("(Từ ngày ",DAY(V153)&amp;"/"&amp; MONTH(V153) &amp;"/"&amp;YEAR(V153)&amp; " đến ngày "  &amp;DAY(V153+4)&amp;  "/" &amp; MONTH(V153+4) &amp; "/" &amp; YEAR(V153+4),")")</f>
        <v>(Từ ngày 12/10/2020 đến ngày 16/10/2020)</v>
      </c>
      <c r="G153" s="104"/>
      <c r="H153" s="104"/>
      <c r="I153" s="40"/>
      <c r="J153" s="40"/>
      <c r="K153" s="40"/>
      <c r="L153" s="48"/>
      <c r="M153" s="48"/>
      <c r="N153" s="49"/>
      <c r="O153" s="49"/>
      <c r="P153" s="50"/>
      <c r="Q153" s="50"/>
      <c r="R153" s="106"/>
      <c r="S153" s="47"/>
      <c r="U153" s="51" t="s">
        <v>32</v>
      </c>
      <c r="V153" s="122">
        <f>$U$1+(C153-1)*7+W153</f>
        <v>44116</v>
      </c>
      <c r="W153" s="127">
        <v>0</v>
      </c>
      <c r="X153" s="43"/>
    </row>
    <row r="154" spans="1:24" s="52" customFormat="1" ht="24" customHeight="1" x14ac:dyDescent="0.2">
      <c r="A154" s="34" t="str">
        <f t="shared" si="55"/>
        <v/>
      </c>
      <c r="B154" s="35">
        <f t="shared" ref="B154:B155" si="61">+B153</f>
        <v>6</v>
      </c>
      <c r="C154" s="204" t="s">
        <v>31</v>
      </c>
      <c r="D154" s="204"/>
      <c r="E154" s="205"/>
      <c r="F154" s="204"/>
      <c r="G154" s="204"/>
      <c r="H154" s="204"/>
      <c r="I154" s="204"/>
      <c r="J154" s="204"/>
      <c r="K154" s="107"/>
      <c r="L154" s="204" t="s">
        <v>0</v>
      </c>
      <c r="M154" s="204"/>
      <c r="N154" s="204"/>
      <c r="O154" s="204"/>
      <c r="P154" s="204"/>
      <c r="Q154" s="204"/>
      <c r="R154" s="204"/>
      <c r="S154" s="204"/>
      <c r="U154" s="42"/>
      <c r="V154" s="123"/>
      <c r="W154" s="128"/>
      <c r="X154" s="53"/>
    </row>
    <row r="155" spans="1:24" s="64" customFormat="1" ht="42.75" x14ac:dyDescent="0.2">
      <c r="A155" s="34" t="str">
        <f t="shared" si="55"/>
        <v/>
      </c>
      <c r="B155" s="35">
        <f t="shared" si="61"/>
        <v>6</v>
      </c>
      <c r="C155" s="108" t="s">
        <v>1</v>
      </c>
      <c r="D155" s="109" t="s">
        <v>2</v>
      </c>
      <c r="E155" s="110" t="s">
        <v>25</v>
      </c>
      <c r="F155" s="110" t="s">
        <v>3</v>
      </c>
      <c r="G155" s="111" t="s">
        <v>10</v>
      </c>
      <c r="H155" s="111" t="s">
        <v>24</v>
      </c>
      <c r="I155" s="111" t="s">
        <v>4</v>
      </c>
      <c r="J155" s="112" t="s">
        <v>5</v>
      </c>
      <c r="K155" s="59"/>
      <c r="L155" s="60" t="s">
        <v>1</v>
      </c>
      <c r="M155" s="61" t="s">
        <v>2</v>
      </c>
      <c r="N155" s="62" t="s">
        <v>25</v>
      </c>
      <c r="O155" s="56" t="s">
        <v>3</v>
      </c>
      <c r="P155" s="63" t="s">
        <v>11</v>
      </c>
      <c r="Q155" s="63" t="s">
        <v>24</v>
      </c>
      <c r="R155" s="63" t="s">
        <v>4</v>
      </c>
      <c r="S155" s="58" t="s">
        <v>5</v>
      </c>
      <c r="U155" s="65"/>
      <c r="V155" s="124"/>
      <c r="W155" s="129"/>
      <c r="X155" s="66"/>
    </row>
    <row r="156" spans="1:24" s="77" customFormat="1" ht="24" customHeight="1" x14ac:dyDescent="0.2">
      <c r="A156" s="34" t="str">
        <f t="shared" si="55"/>
        <v/>
      </c>
      <c r="B156" s="35">
        <f t="shared" si="54"/>
        <v>6</v>
      </c>
      <c r="C156" s="197" t="str">
        <f>CONCATENATE("Hai  ",CHAR(10),DAY(V153),"/",MONTH(V153))</f>
        <v>Hai  
12/10</v>
      </c>
      <c r="D156" s="67">
        <v>1</v>
      </c>
      <c r="E156" s="68">
        <f ca="1">COUNTIF($G$6:G156,G156)+COUNTIF(OFFSET($P$6,0,0,IF(MOD(ROW(P156),5)&lt;&gt;0,INT((ROW(P156)-ROW($P$6)+1)/5)*5,INT((ROW(P156)-ROW($P$6))/5)*5),1),G156)</f>
        <v>6</v>
      </c>
      <c r="F156" s="68">
        <f t="shared" ref="F156:F180" ca="1" si="62">IF(G156=0,"",VLOOKUP(E156&amp;G156,PPCT,2,0))</f>
        <v>6</v>
      </c>
      <c r="G156" s="181" t="str">
        <f>TKB!$C$4</f>
        <v>HĐTT-CC</v>
      </c>
      <c r="H156" s="69"/>
      <c r="I156" s="70" t="str">
        <f t="shared" ref="I156:I180" ca="1" si="63">IF(G156=0,"",VLOOKUP(E156&amp;G156,PPCT,6,0))</f>
        <v>Chào cờ</v>
      </c>
      <c r="J156" s="71">
        <f t="shared" ref="J156:J168" ca="1" si="64">IF(G156=0,"",VLOOKUP(E156&amp;G156,PPCT,7,0))</f>
        <v>0</v>
      </c>
      <c r="K156" s="72"/>
      <c r="L156" s="198" t="str">
        <f>+C156</f>
        <v>Hai  
12/10</v>
      </c>
      <c r="M156" s="73">
        <v>1</v>
      </c>
      <c r="N156" s="74">
        <f ca="1">IF(P156=0,"",COUNTIF($P$6:P156,P156)+COUNTIF(OFFSET($G$6,0,0,INT((ROW(G156)-ROW($G$6))/5+1)*5,1),P156))</f>
        <v>6</v>
      </c>
      <c r="O156" s="68">
        <f t="shared" ref="O156:O180" ca="1" si="65">IF(P156=0,"",VLOOKUP(N156&amp;P156,PPCT,2,0))</f>
        <v>6</v>
      </c>
      <c r="P156" s="185" t="str">
        <f>TKB!$D$4</f>
        <v>Âm nhạc</v>
      </c>
      <c r="Q156" s="69"/>
      <c r="R156" s="75" t="str">
        <f t="shared" ref="R156:R180" ca="1" si="66">IF(P156=0,"",VLOOKUP(N156&amp;P156,PPCT,6,0))</f>
        <v>Học hát: Bài Múa vui</v>
      </c>
      <c r="S156" s="76">
        <f t="shared" ref="S156:S180" ca="1" si="67">IF(P156=0,"",VLOOKUP(N156&amp;P156,PPCT,7,0))</f>
        <v>0</v>
      </c>
      <c r="U156" s="42"/>
      <c r="V156" s="122"/>
      <c r="W156" s="126"/>
      <c r="X156" s="78"/>
    </row>
    <row r="157" spans="1:24" s="77" customFormat="1" ht="24" customHeight="1" x14ac:dyDescent="0.2">
      <c r="A157" s="34" t="str">
        <f t="shared" si="55"/>
        <v/>
      </c>
      <c r="B157" s="35">
        <f t="shared" si="54"/>
        <v>6</v>
      </c>
      <c r="C157" s="198"/>
      <c r="D157" s="79">
        <v>2</v>
      </c>
      <c r="E157" s="80">
        <f ca="1">COUNTIF($G$6:G157,G157)+COUNTIF(OFFSET($P$6,0,0,IF(MOD(ROW(P157),5)&lt;&gt;0,INT((ROW(P157)-ROW($P$6)+1)/5)*5,INT((ROW(P157)-ROW($P$6))/5)*5),1),G157)</f>
        <v>26</v>
      </c>
      <c r="F157" s="80">
        <f t="shared" ca="1" si="62"/>
        <v>26</v>
      </c>
      <c r="G157" s="182" t="str">
        <f>TKB!$C$5</f>
        <v>Toán</v>
      </c>
      <c r="H157" s="81"/>
      <c r="I157" s="82" t="str">
        <f t="shared" ca="1" si="63"/>
        <v>7 cộng với 1 số; 7 + 5</v>
      </c>
      <c r="J157" s="83" t="str">
        <f t="shared" ca="1" si="64"/>
        <v>SGK, bảng phụ, MT-MC</v>
      </c>
      <c r="K157" s="72"/>
      <c r="L157" s="198"/>
      <c r="M157" s="79">
        <v>2</v>
      </c>
      <c r="N157" s="84">
        <f ca="1">IF(P157=0,"",COUNTIF($P$6:P157,P157)+COUNTIF(OFFSET($G$6,0,0,INT((ROW(G157)-ROW($G$6))/5+1)*5,1),P157))</f>
        <v>11</v>
      </c>
      <c r="O157" s="84">
        <f t="shared" ca="1" si="65"/>
        <v>11</v>
      </c>
      <c r="P157" s="182" t="str">
        <f>TKB!$D$5</f>
        <v>Thể dục</v>
      </c>
      <c r="Q157" s="81"/>
      <c r="R157" s="82" t="str">
        <f t="shared" ca="1" si="66"/>
        <v>Ôn 5động tác của bài TDPTC. Trò chơi: Kéo cưa lừa xẻ</v>
      </c>
      <c r="S157" s="85">
        <f t="shared" ca="1" si="67"/>
        <v>0</v>
      </c>
      <c r="U157" s="42"/>
      <c r="V157" s="122"/>
      <c r="W157" s="126"/>
      <c r="X157" s="78"/>
    </row>
    <row r="158" spans="1:24" s="77" customFormat="1" ht="24" customHeight="1" x14ac:dyDescent="0.2">
      <c r="A158" s="34" t="str">
        <f t="shared" si="55"/>
        <v/>
      </c>
      <c r="B158" s="35">
        <f t="shared" si="54"/>
        <v>6</v>
      </c>
      <c r="C158" s="198"/>
      <c r="D158" s="73">
        <v>3</v>
      </c>
      <c r="E158" s="84">
        <f ca="1">COUNTIF($G$6:G158,G158)+COUNTIF(OFFSET($P$6,0,0,IF(MOD(ROW(P158),5)&lt;&gt;0,INT((ROW(P158)-ROW($P$6)+1)/5)*5,INT((ROW(P158)-ROW($P$6))/5)*5),1),G158)</f>
        <v>16</v>
      </c>
      <c r="F158" s="84">
        <f t="shared" ca="1" si="62"/>
        <v>16</v>
      </c>
      <c r="G158" s="182" t="str">
        <f>TKB!$C$6</f>
        <v>Tập đọc</v>
      </c>
      <c r="H158" s="81"/>
      <c r="I158" s="82" t="str">
        <f t="shared" ca="1" si="63"/>
        <v>Mẩu giấy vụn</v>
      </c>
      <c r="J158" s="83" t="str">
        <f t="shared" ca="1" si="64"/>
        <v xml:space="preserve"> Máy chiếu,GAĐT</v>
      </c>
      <c r="K158" s="72"/>
      <c r="L158" s="198"/>
      <c r="M158" s="73">
        <v>3</v>
      </c>
      <c r="N158" s="84">
        <f ca="1">IF(P158=0,"",COUNTIF($P$6:P158,P158)+COUNTIF(OFFSET($G$6,0,0,INT((ROW(G158)-ROW($G$6))/5+1)*5,1),P158))</f>
        <v>16</v>
      </c>
      <c r="O158" s="74">
        <f t="shared" ca="1" si="65"/>
        <v>16</v>
      </c>
      <c r="P158" s="185" t="str">
        <f>TKB!$D$6</f>
        <v>HDH-TV</v>
      </c>
      <c r="Q158" s="81"/>
      <c r="R158" s="75" t="str">
        <f t="shared" ca="1" si="66"/>
        <v>Tập làm văn</v>
      </c>
      <c r="S158" s="83" t="str">
        <f t="shared" ca="1" si="67"/>
        <v>Vở CEHTV, BP, PM</v>
      </c>
      <c r="U158" s="42"/>
      <c r="V158" s="122"/>
      <c r="W158" s="126"/>
      <c r="X158" s="78"/>
    </row>
    <row r="159" spans="1:24" s="77" customFormat="1" ht="24" customHeight="1" x14ac:dyDescent="0.2">
      <c r="A159" s="34" t="str">
        <f t="shared" si="55"/>
        <v/>
      </c>
      <c r="B159" s="35">
        <f t="shared" si="54"/>
        <v>6</v>
      </c>
      <c r="C159" s="198"/>
      <c r="D159" s="79">
        <v>4</v>
      </c>
      <c r="E159" s="84">
        <f ca="1">COUNTIF($G$6:G159,G159)+COUNTIF(OFFSET($P$6,0,0,IF(MOD(ROW(P159),5)&lt;&gt;0,INT((ROW(P159)-ROW($P$6)+1)/5)*5,INT((ROW(P159)-ROW($P$6))/5)*5),1),G159)</f>
        <v>17</v>
      </c>
      <c r="F159" s="84">
        <f t="shared" ca="1" si="62"/>
        <v>17</v>
      </c>
      <c r="G159" s="182" t="str">
        <f>TKB!$C$7</f>
        <v>Tập đọc</v>
      </c>
      <c r="H159" s="81"/>
      <c r="I159" s="82" t="str">
        <f t="shared" ca="1" si="63"/>
        <v>Mẩu giấy vụn</v>
      </c>
      <c r="J159" s="83" t="str">
        <f t="shared" ca="1" si="64"/>
        <v xml:space="preserve"> Máy chiếu,GAĐT</v>
      </c>
      <c r="K159" s="72"/>
      <c r="L159" s="198"/>
      <c r="M159" s="79">
        <v>4</v>
      </c>
      <c r="N159" s="84" t="str">
        <f ca="1">IF(P159=0,"",COUNTIF($P$6:P159,P159)+COUNTIF(OFFSET($G$6,0,0,INT((ROW(G159)-ROW($G$6))/5+1)*5,1),P159))</f>
        <v/>
      </c>
      <c r="O159" s="84" t="str">
        <f t="shared" si="65"/>
        <v/>
      </c>
      <c r="P159" s="182">
        <f>TKB!$D$7</f>
        <v>0</v>
      </c>
      <c r="Q159" s="81"/>
      <c r="R159" s="82" t="str">
        <f t="shared" si="66"/>
        <v/>
      </c>
      <c r="S159" s="76" t="str">
        <f t="shared" si="67"/>
        <v/>
      </c>
      <c r="U159" s="42"/>
      <c r="V159" s="122"/>
      <c r="W159" s="126"/>
      <c r="X159" s="78"/>
    </row>
    <row r="160" spans="1:24" s="77" customFormat="1" ht="24" customHeight="1" x14ac:dyDescent="0.2">
      <c r="A160" s="34" t="str">
        <f t="shared" si="55"/>
        <v/>
      </c>
      <c r="B160" s="35">
        <f t="shared" si="54"/>
        <v>6</v>
      </c>
      <c r="C160" s="198"/>
      <c r="D160" s="87">
        <v>5</v>
      </c>
      <c r="E160" s="88">
        <f ca="1">COUNTIF($G$6:G160,G160)+COUNTIF(OFFSET($P$6,0,0,IF(MOD(ROW(P160),5)&lt;&gt;0,INT((ROW(P160)-ROW($P$6)+1)/5)*5,INT((ROW(P160)-ROW($P$6))/5)*5),1),G160)</f>
        <v>66</v>
      </c>
      <c r="F160" s="88" t="str">
        <f t="shared" si="62"/>
        <v/>
      </c>
      <c r="G160" s="183">
        <f>TKB!$C$8</f>
        <v>0</v>
      </c>
      <c r="H160" s="89"/>
      <c r="I160" s="90" t="str">
        <f t="shared" si="63"/>
        <v/>
      </c>
      <c r="J160" s="91" t="str">
        <f t="shared" si="64"/>
        <v/>
      </c>
      <c r="K160" s="72"/>
      <c r="L160" s="198"/>
      <c r="M160" s="87">
        <v>5</v>
      </c>
      <c r="N160" s="84" t="str">
        <f ca="1">IF(P160=0,"",COUNTIF($P$6:P160,P160)+COUNTIF(OFFSET($G$6,0,0,INT((ROW(G160)-ROW($G$6))/5+1)*5,1),P160))</f>
        <v/>
      </c>
      <c r="O160" s="92" t="str">
        <f t="shared" si="65"/>
        <v/>
      </c>
      <c r="P160" s="183">
        <f>TKB!$D$8</f>
        <v>0</v>
      </c>
      <c r="Q160" s="89"/>
      <c r="R160" s="90" t="str">
        <f t="shared" si="66"/>
        <v/>
      </c>
      <c r="S160" s="91" t="str">
        <f t="shared" si="67"/>
        <v/>
      </c>
      <c r="U160" s="42"/>
      <c r="V160" s="122"/>
      <c r="W160" s="126"/>
      <c r="X160" s="78"/>
    </row>
    <row r="161" spans="1:24" s="77" customFormat="1" ht="24" customHeight="1" x14ac:dyDescent="0.2">
      <c r="A161" s="34" t="str">
        <f t="shared" si="55"/>
        <v/>
      </c>
      <c r="B161" s="35">
        <f t="shared" si="54"/>
        <v>6</v>
      </c>
      <c r="C161" s="200" t="str">
        <f>CONCATENATE("Ba  ",CHAR(10),DAY(V153+1),"/",MONTH(V153+1))</f>
        <v>Ba  
13/10</v>
      </c>
      <c r="D161" s="67">
        <v>1</v>
      </c>
      <c r="E161" s="68">
        <f ca="1">COUNTIF($G$6:G161,G161)+COUNTIF(OFFSET($P$6,0,0,IF(MOD(ROW(P161),5)&lt;&gt;0,INT((ROW(P161)-ROW($P$6)+1)/5)*5,INT((ROW(P161)-ROW($P$6))/5)*5),1),G161)</f>
        <v>11</v>
      </c>
      <c r="F161" s="68">
        <f t="shared" ca="1" si="62"/>
        <v>11</v>
      </c>
      <c r="G161" s="182" t="str">
        <f>TKB!$C$9</f>
        <v>Chính tả</v>
      </c>
      <c r="H161" s="93"/>
      <c r="I161" s="70" t="str">
        <f t="shared" ca="1" si="63"/>
        <v> TC: Mẩu giấy vụn.</v>
      </c>
      <c r="J161" s="71" t="str">
        <f t="shared" ca="1" si="64"/>
        <v>vở mẫu, MT-MC</v>
      </c>
      <c r="K161" s="72"/>
      <c r="L161" s="200" t="str">
        <f>+C161</f>
        <v>Ba  
13/10</v>
      </c>
      <c r="M161" s="67">
        <v>1</v>
      </c>
      <c r="N161" s="94">
        <f ca="1">IF(P161=0,"",COUNTIF($P$6:P161,P161)+COUNTIF(OFFSET($G$6,0,0,INT((ROW(G161)-ROW($G$6))/5+1)*5,1),P161))</f>
        <v>6</v>
      </c>
      <c r="O161" s="94">
        <f t="shared" ca="1" si="65"/>
        <v>6</v>
      </c>
      <c r="P161" s="181" t="str">
        <f>TKB!$D$9</f>
        <v>Kể chuyện</v>
      </c>
      <c r="Q161" s="93"/>
      <c r="R161" s="70" t="str">
        <f t="shared" ca="1" si="66"/>
        <v>Mẩu giấy vụn</v>
      </c>
      <c r="S161" s="71" t="str">
        <f t="shared" ca="1" si="67"/>
        <v>Tranh SGK</v>
      </c>
      <c r="U161" s="42"/>
      <c r="V161" s="122"/>
      <c r="W161" s="126"/>
      <c r="X161" s="78"/>
    </row>
    <row r="162" spans="1:24" s="77" customFormat="1" ht="24" customHeight="1" x14ac:dyDescent="0.2">
      <c r="A162" s="34" t="str">
        <f t="shared" si="55"/>
        <v/>
      </c>
      <c r="B162" s="35">
        <f t="shared" si="54"/>
        <v>6</v>
      </c>
      <c r="C162" s="201"/>
      <c r="D162" s="79">
        <v>2</v>
      </c>
      <c r="E162" s="80">
        <f ca="1">COUNTIF($G$6:G162,G162)+COUNTIF(OFFSET($P$6,0,0,IF(MOD(ROW(P162),5)&lt;&gt;0,INT((ROW(P162)-ROW($P$6)+1)/5)*5,INT((ROW(P162)-ROW($P$6))/5)*5),1),G162)</f>
        <v>27</v>
      </c>
      <c r="F162" s="80">
        <f t="shared" ca="1" si="62"/>
        <v>27</v>
      </c>
      <c r="G162" s="182" t="str">
        <f>TKB!$C$10</f>
        <v>Toán</v>
      </c>
      <c r="H162" s="81"/>
      <c r="I162" s="82" t="str">
        <f t="shared" ca="1" si="63"/>
        <v>47 + 5</v>
      </c>
      <c r="J162" s="83" t="str">
        <f t="shared" ca="1" si="64"/>
        <v>SGK, bảng phụ, MT-MC</v>
      </c>
      <c r="K162" s="72"/>
      <c r="L162" s="201"/>
      <c r="M162" s="79">
        <v>2</v>
      </c>
      <c r="N162" s="84">
        <f ca="1">IF(P162=0,"",COUNTIF($P$6:P162,P162)+COUNTIF(OFFSET($G$6,0,0,INT((ROW(G162)-ROW($G$6))/5+1)*5,1),P162))</f>
        <v>12</v>
      </c>
      <c r="O162" s="84">
        <f t="shared" ca="1" si="65"/>
        <v>12</v>
      </c>
      <c r="P162" s="182" t="str">
        <f>TKB!$D$10</f>
        <v>Thể dục</v>
      </c>
      <c r="Q162" s="81"/>
      <c r="R162" s="82" t="str">
        <f t="shared" ca="1" si="66"/>
        <v>Ôn 5động tác của bài TDPTC. Trò chơi: Kéo cưa lừa xẻ</v>
      </c>
      <c r="S162" s="83">
        <f t="shared" ca="1" si="67"/>
        <v>0</v>
      </c>
      <c r="U162" s="42"/>
      <c r="V162" s="122"/>
      <c r="W162" s="126"/>
      <c r="X162" s="78"/>
    </row>
    <row r="163" spans="1:24" s="77" customFormat="1" ht="24" customHeight="1" x14ac:dyDescent="0.2">
      <c r="A163" s="34" t="str">
        <f t="shared" si="55"/>
        <v/>
      </c>
      <c r="B163" s="35">
        <f t="shared" si="54"/>
        <v>6</v>
      </c>
      <c r="C163" s="201"/>
      <c r="D163" s="79">
        <v>3</v>
      </c>
      <c r="E163" s="80">
        <f ca="1">COUNTIF($G$6:G163,G163)+COUNTIF(OFFSET($P$6,0,0,IF(MOD(ROW(P163),5)&lt;&gt;0,INT((ROW(P163)-ROW($P$6)+1)/5)*5,INT((ROW(P163)-ROW($P$6))/5)*5),1),G163)</f>
        <v>6</v>
      </c>
      <c r="F163" s="80">
        <f t="shared" ca="1" si="62"/>
        <v>6</v>
      </c>
      <c r="G163" s="182" t="str">
        <f>TKB!$C$11</f>
        <v>Mĩ thuật</v>
      </c>
      <c r="H163" s="81"/>
      <c r="I163" s="82" t="str">
        <f t="shared" ca="1" si="63"/>
        <v xml:space="preserve">Đây là tôi. </v>
      </c>
      <c r="J163" s="83">
        <f t="shared" ca="1" si="64"/>
        <v>0</v>
      </c>
      <c r="K163" s="72"/>
      <c r="L163" s="201"/>
      <c r="M163" s="73">
        <v>3</v>
      </c>
      <c r="N163" s="84">
        <f ca="1">IF(P163=0,"",COUNTIF($P$6:P163,P163)+COUNTIF(OFFSET($G$6,0,0,INT((ROW(G163)-ROW($G$6))/5+1)*5,1),P163))</f>
        <v>17</v>
      </c>
      <c r="O163" s="74">
        <f t="shared" ca="1" si="65"/>
        <v>17</v>
      </c>
      <c r="P163" s="185" t="str">
        <f>TKB!$D$11</f>
        <v>HDH-TV</v>
      </c>
      <c r="Q163" s="81"/>
      <c r="R163" s="82" t="str">
        <f t="shared" ca="1" si="66"/>
        <v>Tập đọc-Chính tả</v>
      </c>
      <c r="S163" s="83" t="str">
        <f t="shared" ca="1" si="67"/>
        <v>Vở CEHTV, BP, PM</v>
      </c>
      <c r="U163" s="42"/>
      <c r="V163" s="122"/>
      <c r="W163" s="126"/>
      <c r="X163" s="78"/>
    </row>
    <row r="164" spans="1:24" s="77" customFormat="1" ht="24" customHeight="1" x14ac:dyDescent="0.2">
      <c r="A164" s="34" t="str">
        <f t="shared" si="55"/>
        <v/>
      </c>
      <c r="B164" s="35">
        <f t="shared" si="54"/>
        <v>6</v>
      </c>
      <c r="C164" s="201"/>
      <c r="D164" s="79">
        <v>4</v>
      </c>
      <c r="E164" s="84">
        <f ca="1">COUNTIF($G$6:G164,G164)+COUNTIF(OFFSET($P$6,0,0,IF(MOD(ROW(P164),5)&lt;&gt;0,INT((ROW(P164)-ROW($P$6)+1)/5)*5,INT((ROW(P164)-ROW($P$6))/5)*5),1),G164)</f>
        <v>11</v>
      </c>
      <c r="F164" s="84">
        <f t="shared" ca="1" si="62"/>
        <v>11</v>
      </c>
      <c r="G164" s="182" t="str">
        <f>TKB!$C$12</f>
        <v>Tiếng Anh</v>
      </c>
      <c r="H164" s="81"/>
      <c r="I164" s="82" t="str">
        <f t="shared" ca="1" si="63"/>
        <v>Stop and check</v>
      </c>
      <c r="J164" s="83">
        <f t="shared" ca="1" si="64"/>
        <v>0</v>
      </c>
      <c r="K164" s="72"/>
      <c r="L164" s="201"/>
      <c r="M164" s="79">
        <v>4</v>
      </c>
      <c r="N164" s="84">
        <f ca="1">IF(P164=0,"",COUNTIF($P$6:P164,P164)+COUNTIF(OFFSET($G$6,0,0,INT((ROW(G164)-ROW($G$6))/5+1)*5,1),P164))</f>
        <v>16</v>
      </c>
      <c r="O164" s="84">
        <f t="shared" ca="1" si="65"/>
        <v>16</v>
      </c>
      <c r="P164" s="182" t="str">
        <f>TKB!$D$12</f>
        <v>HDH-T</v>
      </c>
      <c r="Q164" s="81"/>
      <c r="R164" s="82" t="str">
        <f t="shared" ca="1" si="66"/>
        <v>Toán Ismart</v>
      </c>
      <c r="S164" s="83" t="str">
        <f t="shared" ca="1" si="67"/>
        <v>Vở CEHT, BP, PM</v>
      </c>
      <c r="U164" s="42"/>
      <c r="V164" s="122"/>
      <c r="W164" s="126"/>
      <c r="X164" s="78"/>
    </row>
    <row r="165" spans="1:24" s="77" customFormat="1" ht="24" customHeight="1" x14ac:dyDescent="0.2">
      <c r="A165" s="34" t="str">
        <f t="shared" si="55"/>
        <v/>
      </c>
      <c r="B165" s="35">
        <f t="shared" si="54"/>
        <v>6</v>
      </c>
      <c r="C165" s="202"/>
      <c r="D165" s="95">
        <v>5</v>
      </c>
      <c r="E165" s="88">
        <f ca="1">COUNTIF($G$6:G165,G165)+COUNTIF(OFFSET($P$6,0,0,IF(MOD(ROW(P165),5)&lt;&gt;0,INT((ROW(P165)-ROW($P$6)+1)/5)*5,INT((ROW(P165)-ROW($P$6))/5)*5),1),G165)</f>
        <v>69</v>
      </c>
      <c r="F165" s="88" t="str">
        <f t="shared" si="62"/>
        <v/>
      </c>
      <c r="G165" s="183">
        <f>TKB!$C$13</f>
        <v>0</v>
      </c>
      <c r="H165" s="89"/>
      <c r="I165" s="90" t="str">
        <f t="shared" si="63"/>
        <v/>
      </c>
      <c r="J165" s="91" t="str">
        <f t="shared" si="64"/>
        <v/>
      </c>
      <c r="K165" s="72"/>
      <c r="L165" s="202"/>
      <c r="M165" s="87">
        <v>5</v>
      </c>
      <c r="N165" s="84" t="str">
        <f ca="1">IF(P165=0,"",COUNTIF($P$6:P165,P165)+COUNTIF(OFFSET($G$6,0,0,INT((ROW(G165)-ROW($G$6))/5+1)*5,1),P165))</f>
        <v/>
      </c>
      <c r="O165" s="92" t="str">
        <f t="shared" si="65"/>
        <v/>
      </c>
      <c r="P165" s="183">
        <f>TKB!$D$13</f>
        <v>0</v>
      </c>
      <c r="Q165" s="89"/>
      <c r="R165" s="90" t="str">
        <f t="shared" si="66"/>
        <v/>
      </c>
      <c r="S165" s="91" t="str">
        <f t="shared" si="67"/>
        <v/>
      </c>
      <c r="U165" s="42"/>
      <c r="V165" s="122"/>
      <c r="W165" s="126"/>
      <c r="X165" s="78"/>
    </row>
    <row r="166" spans="1:24" s="77" customFormat="1" ht="24" customHeight="1" x14ac:dyDescent="0.2">
      <c r="A166" s="34" t="str">
        <f t="shared" si="55"/>
        <v/>
      </c>
      <c r="B166" s="35">
        <f t="shared" si="54"/>
        <v>6</v>
      </c>
      <c r="C166" s="200" t="str">
        <f>CONCATENATE("Tư ",CHAR(10),DAY(V153+2),"/",MONTH(V153+2))</f>
        <v>Tư 
14/10</v>
      </c>
      <c r="D166" s="67">
        <v>1</v>
      </c>
      <c r="E166" s="68">
        <f ca="1">COUNTIF($G$6:G166,G166)+COUNTIF(OFFSET($P$6,0,0,IF(MOD(ROW(P166),5)&lt;&gt;0,INT((ROW(P166)-ROW($P$6)+1)/5)*5,INT((ROW(P166)-ROW($P$6))/5)*5),1),G166)</f>
        <v>18</v>
      </c>
      <c r="F166" s="68">
        <f t="shared" ca="1" si="62"/>
        <v>18</v>
      </c>
      <c r="G166" s="182" t="str">
        <f>TKB!$C$14</f>
        <v>Tập đọc</v>
      </c>
      <c r="H166" s="93"/>
      <c r="I166" s="70" t="str">
        <f t="shared" ca="1" si="63"/>
        <v>Ngôi trường mới</v>
      </c>
      <c r="J166" s="71" t="str">
        <f t="shared" ca="1" si="64"/>
        <v xml:space="preserve"> Máy chiếu,GAĐT</v>
      </c>
      <c r="K166" s="72"/>
      <c r="L166" s="200" t="str">
        <f>+C166</f>
        <v>Tư 
14/10</v>
      </c>
      <c r="M166" s="67">
        <v>1</v>
      </c>
      <c r="N166" s="94">
        <f ca="1">IF(P166=0,"",COUNTIF($P$6:P166,P166)+COUNTIF(OFFSET($G$6,0,0,INT((ROW(G166)-ROW($G$6))/5+1)*5,1),P166))</f>
        <v>6</v>
      </c>
      <c r="O166" s="94">
        <f t="shared" ca="1" si="65"/>
        <v>6</v>
      </c>
      <c r="P166" s="181" t="str">
        <f>TKB!$D$14</f>
        <v>HĐTT-ĐS</v>
      </c>
      <c r="Q166" s="93"/>
      <c r="R166" s="70" t="str">
        <f t="shared" ca="1" si="66"/>
        <v>Đọc sách</v>
      </c>
      <c r="S166" s="71" t="str">
        <f t="shared" ca="1" si="67"/>
        <v>sách, truyện</v>
      </c>
      <c r="U166" s="42"/>
      <c r="V166" s="122"/>
      <c r="W166" s="126"/>
      <c r="X166" s="78"/>
    </row>
    <row r="167" spans="1:24" s="77" customFormat="1" ht="24" customHeight="1" x14ac:dyDescent="0.2">
      <c r="A167" s="34" t="str">
        <f t="shared" si="55"/>
        <v/>
      </c>
      <c r="B167" s="35">
        <f t="shared" si="54"/>
        <v>6</v>
      </c>
      <c r="C167" s="201"/>
      <c r="D167" s="79">
        <v>2</v>
      </c>
      <c r="E167" s="80">
        <f ca="1">COUNTIF($G$6:G167,G167)+COUNTIF(OFFSET($P$6,0,0,IF(MOD(ROW(P167),5)&lt;&gt;0,INT((ROW(P167)-ROW($P$6)+1)/5)*5,INT((ROW(P167)-ROW($P$6))/5)*5),1),G167)</f>
        <v>12</v>
      </c>
      <c r="F167" s="80">
        <f t="shared" ca="1" si="62"/>
        <v>12</v>
      </c>
      <c r="G167" s="182" t="str">
        <f>TKB!$C$15</f>
        <v>Tiếng Anh</v>
      </c>
      <c r="H167" s="81"/>
      <c r="I167" s="82" t="str">
        <f t="shared" ca="1" si="63"/>
        <v>Unit 6. Lesson 1</v>
      </c>
      <c r="J167" s="83">
        <f t="shared" ca="1" si="64"/>
        <v>0</v>
      </c>
      <c r="K167" s="72"/>
      <c r="L167" s="201"/>
      <c r="M167" s="79">
        <v>2</v>
      </c>
      <c r="N167" s="84">
        <f ca="1">IF(P167=0,"",COUNTIF($P$6:P167,P167)+COUNTIF(OFFSET($G$6,0,0,INT((ROW(G167)-ROW($G$6))/5+1)*5,1),P167))</f>
        <v>6</v>
      </c>
      <c r="O167" s="84">
        <f t="shared" ca="1" si="65"/>
        <v>9</v>
      </c>
      <c r="P167" s="181" t="str">
        <f>TKB!$D$15</f>
        <v>Âm nhạc TC</v>
      </c>
      <c r="Q167" s="81"/>
      <c r="R167" s="82" t="str">
        <f t="shared" ca="1" si="66"/>
        <v>Ôn tập bài hát: Chúc mừng sinh nhật. Thi biểu diễn văn nghệ</v>
      </c>
      <c r="S167" s="83">
        <f t="shared" ca="1" si="67"/>
        <v>0</v>
      </c>
      <c r="U167" s="42"/>
      <c r="V167" s="122"/>
      <c r="W167" s="126"/>
      <c r="X167" s="78"/>
    </row>
    <row r="168" spans="1:24" s="77" customFormat="1" ht="24" customHeight="1" x14ac:dyDescent="0.2">
      <c r="A168" s="34" t="str">
        <f t="shared" si="55"/>
        <v/>
      </c>
      <c r="B168" s="35">
        <f t="shared" si="54"/>
        <v>6</v>
      </c>
      <c r="C168" s="201"/>
      <c r="D168" s="79">
        <v>3</v>
      </c>
      <c r="E168" s="80">
        <f ca="1">COUNTIF($G$6:G168,G168)+COUNTIF(OFFSET($P$6,0,0,IF(MOD(ROW(P168),5)&lt;&gt;0,INT((ROW(P168)-ROW($P$6)+1)/5)*5,INT((ROW(P168)-ROW($P$6))/5)*5),1),G168)</f>
        <v>28</v>
      </c>
      <c r="F168" s="80">
        <f t="shared" ca="1" si="62"/>
        <v>28</v>
      </c>
      <c r="G168" s="182" t="str">
        <f>TKB!$C$16</f>
        <v>Toán</v>
      </c>
      <c r="H168" s="81"/>
      <c r="I168" s="82" t="str">
        <f t="shared" ca="1" si="63"/>
        <v>47 + 25</v>
      </c>
      <c r="J168" s="83" t="str">
        <f t="shared" ca="1" si="64"/>
        <v>SGK, bảng phụ, MT-MC</v>
      </c>
      <c r="K168" s="72"/>
      <c r="L168" s="201"/>
      <c r="M168" s="73">
        <v>3</v>
      </c>
      <c r="N168" s="84">
        <f ca="1">IF(P168=0,"",COUNTIF($P$6:P168,P168)+COUNTIF(OFFSET($G$6,0,0,INT((ROW(G168)-ROW($G$6))/5+1)*5,1),P168))</f>
        <v>17</v>
      </c>
      <c r="O168" s="74">
        <f t="shared" ca="1" si="65"/>
        <v>17</v>
      </c>
      <c r="P168" s="185" t="str">
        <f>TKB!$D$16</f>
        <v>HDH-T</v>
      </c>
      <c r="Q168" s="81"/>
      <c r="R168" s="82" t="str">
        <f t="shared" ca="1" si="66"/>
        <v>47 + 5 ; 47 + 25</v>
      </c>
      <c r="S168" s="83" t="str">
        <f t="shared" ca="1" si="67"/>
        <v>Vở CEHT, BP, PM</v>
      </c>
      <c r="U168" s="42"/>
      <c r="V168" s="122"/>
      <c r="W168" s="126"/>
      <c r="X168" s="78"/>
    </row>
    <row r="169" spans="1:24" s="77" customFormat="1" ht="24" customHeight="1" x14ac:dyDescent="0.2">
      <c r="A169" s="34" t="str">
        <f t="shared" si="55"/>
        <v/>
      </c>
      <c r="B169" s="35">
        <f t="shared" si="54"/>
        <v>6</v>
      </c>
      <c r="C169" s="201"/>
      <c r="D169" s="79">
        <v>4</v>
      </c>
      <c r="E169" s="84">
        <f ca="1">COUNTIF($G$6:G169,G169)+COUNTIF(OFFSET($P$6,0,0,IF(MOD(ROW(P169),5)&lt;&gt;0,INT((ROW(P169)-ROW($P$6)+1)/5)*5,INT((ROW(P169)-ROW($P$6))/5)*5),1),G169)</f>
        <v>6</v>
      </c>
      <c r="F169" s="84">
        <f t="shared" ca="1" si="62"/>
        <v>6</v>
      </c>
      <c r="G169" s="182" t="str">
        <f>TKB!$C$17</f>
        <v>Tập viết</v>
      </c>
      <c r="H169" s="81"/>
      <c r="I169" s="82" t="str">
        <f t="shared" ca="1" si="63"/>
        <v>Chữ hoa : Đ</v>
      </c>
      <c r="J169" s="83" t="str">
        <f ca="1">IF(G169=0,"",VLOOKUP(E169&amp;G169,PPCT,7,0))</f>
        <v xml:space="preserve">Chữ mẫu, bảng phụ, </v>
      </c>
      <c r="K169" s="72"/>
      <c r="L169" s="201"/>
      <c r="M169" s="79">
        <v>4</v>
      </c>
      <c r="N169" s="84">
        <f ca="1">IF(P169=0,"",COUNTIF($P$6:P169,P169)+COUNTIF(OFFSET($G$6,0,0,INT((ROW(G169)-ROW($G$6))/5+1)*5,1),P169))</f>
        <v>11</v>
      </c>
      <c r="O169" s="84">
        <f t="shared" ca="1" si="65"/>
        <v>11</v>
      </c>
      <c r="P169" s="182" t="str">
        <f>TKB!$D$17</f>
        <v>HĐTT-CĐ</v>
      </c>
      <c r="Q169" s="81"/>
      <c r="R169" s="82" t="str">
        <f t="shared" ca="1" si="66"/>
        <v>Khoa Ismart</v>
      </c>
      <c r="S169" s="83" t="str">
        <f t="shared" ca="1" si="67"/>
        <v>Tài liệu ANGT</v>
      </c>
      <c r="U169" s="42"/>
      <c r="V169" s="122"/>
      <c r="W169" s="126"/>
      <c r="X169" s="78"/>
    </row>
    <row r="170" spans="1:24" s="77" customFormat="1" ht="24" customHeight="1" x14ac:dyDescent="0.2">
      <c r="A170" s="34" t="str">
        <f t="shared" si="55"/>
        <v/>
      </c>
      <c r="B170" s="35">
        <f t="shared" si="54"/>
        <v>6</v>
      </c>
      <c r="C170" s="202"/>
      <c r="D170" s="95">
        <v>5</v>
      </c>
      <c r="E170" s="88">
        <f ca="1">COUNTIF($G$6:G170,G170)+COUNTIF(OFFSET($P$6,0,0,IF(MOD(ROW(P170),5)&lt;&gt;0,INT((ROW(P170)-ROW($P$6)+1)/5)*5,INT((ROW(P170)-ROW($P$6))/5)*5),1),G170)</f>
        <v>71</v>
      </c>
      <c r="F170" s="88" t="str">
        <f t="shared" si="62"/>
        <v/>
      </c>
      <c r="G170" s="183">
        <f>TKB!$C$18</f>
        <v>0</v>
      </c>
      <c r="H170" s="89"/>
      <c r="I170" s="90" t="str">
        <f t="shared" si="63"/>
        <v/>
      </c>
      <c r="J170" s="91" t="str">
        <f t="shared" ref="J170:J180" si="68">IF(G170=0,"",VLOOKUP(E170&amp;G170,PPCT,7,0))</f>
        <v/>
      </c>
      <c r="K170" s="72"/>
      <c r="L170" s="202"/>
      <c r="M170" s="87">
        <v>5</v>
      </c>
      <c r="N170" s="84" t="str">
        <f ca="1">IF(P170=0,"",COUNTIF($P$6:P170,P170)+COUNTIF(OFFSET($G$6,0,0,INT((ROW(G170)-ROW($G$6))/5+1)*5,1),P170))</f>
        <v/>
      </c>
      <c r="O170" s="92" t="str">
        <f t="shared" si="65"/>
        <v/>
      </c>
      <c r="P170" s="183">
        <f>TKB!$D$18</f>
        <v>0</v>
      </c>
      <c r="Q170" s="89"/>
      <c r="R170" s="90" t="str">
        <f t="shared" si="66"/>
        <v/>
      </c>
      <c r="S170" s="91" t="str">
        <f t="shared" si="67"/>
        <v/>
      </c>
      <c r="U170" s="42"/>
      <c r="V170" s="122"/>
      <c r="W170" s="126"/>
      <c r="X170" s="78"/>
    </row>
    <row r="171" spans="1:24" s="77" customFormat="1" ht="24" customHeight="1" x14ac:dyDescent="0.2">
      <c r="A171" s="34" t="str">
        <f t="shared" si="55"/>
        <v/>
      </c>
      <c r="B171" s="35">
        <f t="shared" si="54"/>
        <v>6</v>
      </c>
      <c r="C171" s="200" t="str">
        <f>CONCATENATE("Năm ",CHAR(10),DAY(V153+3),"/",MONTH(V153+3))</f>
        <v>Năm 
15/10</v>
      </c>
      <c r="D171" s="67">
        <v>1</v>
      </c>
      <c r="E171" s="68">
        <f ca="1">COUNTIF($G$6:G171,G171)+COUNTIF(OFFSET($P$6,0,0,IF(MOD(ROW(P171),5)&lt;&gt;0,INT((ROW(P171)-ROW($P$6)+1)/5)*5,INT((ROW(P171)-ROW($P$6))/5)*5),1),G171)</f>
        <v>12</v>
      </c>
      <c r="F171" s="68">
        <f t="shared" ca="1" si="62"/>
        <v>12</v>
      </c>
      <c r="G171" s="181" t="str">
        <f>TKB!$C$19</f>
        <v>Chính tả</v>
      </c>
      <c r="H171" s="93"/>
      <c r="I171" s="70" t="str">
        <f t="shared" ca="1" si="63"/>
        <v> NV: Ngôi trường mới.</v>
      </c>
      <c r="J171" s="71" t="str">
        <f t="shared" ca="1" si="68"/>
        <v>vở mẫu, MT-MC</v>
      </c>
      <c r="K171" s="72"/>
      <c r="L171" s="200" t="str">
        <f>+C171</f>
        <v>Năm 
15/10</v>
      </c>
      <c r="M171" s="67">
        <v>1</v>
      </c>
      <c r="N171" s="94">
        <f ca="1">IF(P171=0,"",COUNTIF($P$6:P171,P171)+COUNTIF(OFFSET($G$6,0,0,INT((ROW(G171)-ROW($G$6))/5+1)*5,1),P171))</f>
        <v>6</v>
      </c>
      <c r="O171" s="94">
        <f t="shared" ca="1" si="65"/>
        <v>6</v>
      </c>
      <c r="P171" s="181" t="str">
        <f>TKB!$D$19</f>
        <v>TN&amp;XH</v>
      </c>
      <c r="Q171" s="93"/>
      <c r="R171" s="70" t="str">
        <f t="shared" ca="1" si="66"/>
        <v>Tiêu hoá thức ăn</v>
      </c>
      <c r="S171" s="71" t="str">
        <f t="shared" ca="1" si="67"/>
        <v>Tranh SGK, MT-MC</v>
      </c>
      <c r="U171" s="42"/>
      <c r="V171" s="122"/>
      <c r="W171" s="126"/>
      <c r="X171" s="78"/>
    </row>
    <row r="172" spans="1:24" s="77" customFormat="1" ht="24" customHeight="1" x14ac:dyDescent="0.2">
      <c r="A172" s="34" t="str">
        <f t="shared" si="55"/>
        <v/>
      </c>
      <c r="B172" s="35">
        <f t="shared" si="54"/>
        <v>6</v>
      </c>
      <c r="C172" s="201"/>
      <c r="D172" s="79">
        <v>2</v>
      </c>
      <c r="E172" s="80">
        <f ca="1">COUNTIF($G$6:G172,G172)+COUNTIF(OFFSET($P$6,0,0,IF(MOD(ROW(P172),5)&lt;&gt;0,INT((ROW(P172)-ROW($P$6)+1)/5)*5,INT((ROW(P172)-ROW($P$6))/5)*5),1),G172)</f>
        <v>29</v>
      </c>
      <c r="F172" s="80">
        <f t="shared" ca="1" si="62"/>
        <v>29</v>
      </c>
      <c r="G172" s="182" t="str">
        <f>TKB!$C$20</f>
        <v>Toán</v>
      </c>
      <c r="H172" s="81"/>
      <c r="I172" s="82" t="str">
        <f t="shared" ca="1" si="63"/>
        <v>Luyện tập</v>
      </c>
      <c r="J172" s="83" t="str">
        <f t="shared" ca="1" si="68"/>
        <v>SGK, bảng phụ, MT-MC</v>
      </c>
      <c r="K172" s="72"/>
      <c r="L172" s="201"/>
      <c r="M172" s="79">
        <v>2</v>
      </c>
      <c r="N172" s="84">
        <f ca="1">IF(P172=0,"",COUNTIF($P$6:P172,P172)+COUNTIF(OFFSET($G$6,0,0,INT((ROW(G172)-ROW($G$6))/5+1)*5,1),P172))</f>
        <v>6</v>
      </c>
      <c r="O172" s="84">
        <f t="shared" ca="1" si="65"/>
        <v>6</v>
      </c>
      <c r="P172" s="182" t="str">
        <f>TKB!$D$20</f>
        <v>Thủ công</v>
      </c>
      <c r="Q172" s="81"/>
      <c r="R172" s="82" t="str">
        <f t="shared" ca="1" si="66"/>
        <v>Gấp máy bay đuôi rời</v>
      </c>
      <c r="S172" s="83" t="str">
        <f t="shared" ca="1" si="67"/>
        <v>GM, kéo, tranh QT</v>
      </c>
      <c r="U172" s="42"/>
      <c r="V172" s="122"/>
      <c r="W172" s="126"/>
      <c r="X172" s="78"/>
    </row>
    <row r="173" spans="1:24" s="77" customFormat="1" ht="24" customHeight="1" x14ac:dyDescent="0.2">
      <c r="A173" s="34" t="str">
        <f t="shared" si="55"/>
        <v/>
      </c>
      <c r="B173" s="35">
        <f t="shared" si="54"/>
        <v>6</v>
      </c>
      <c r="C173" s="201"/>
      <c r="D173" s="79">
        <v>3</v>
      </c>
      <c r="E173" s="84">
        <f ca="1">COUNTIF($G$6:G173,G173)+COUNTIF(OFFSET($P$6,0,0,IF(MOD(ROW(P173),5)&lt;&gt;0,INT((ROW(P173)-ROW($P$6)+1)/5)*5,INT((ROW(P173)-ROW($P$6))/5)*5),1),G173)</f>
        <v>6</v>
      </c>
      <c r="F173" s="84">
        <f t="shared" ca="1" si="62"/>
        <v>6</v>
      </c>
      <c r="G173" s="182" t="str">
        <f>TKB!$C$21</f>
        <v>Thể dục TC</v>
      </c>
      <c r="H173" s="81"/>
      <c r="I173" s="82" t="str">
        <f t="shared" ca="1" si="63"/>
        <v>Ôn tập 5 động tác đã học</v>
      </c>
      <c r="J173" s="83">
        <f t="shared" ca="1" si="68"/>
        <v>0</v>
      </c>
      <c r="K173" s="72"/>
      <c r="L173" s="201"/>
      <c r="M173" s="73">
        <v>3</v>
      </c>
      <c r="N173" s="84">
        <f ca="1">IF(P173=0,"",COUNTIF($P$6:P173,P173)+COUNTIF(OFFSET($G$6,0,0,INT((ROW(G173)-ROW($G$6))/5+1)*5,1),P173))</f>
        <v>18</v>
      </c>
      <c r="O173" s="74">
        <f t="shared" ca="1" si="65"/>
        <v>18</v>
      </c>
      <c r="P173" s="185" t="str">
        <f>TKB!$D$21</f>
        <v>HDH-TV</v>
      </c>
      <c r="Q173" s="81"/>
      <c r="R173" s="82" t="str">
        <f t="shared" ca="1" si="66"/>
        <v>Luyện từ và câu</v>
      </c>
      <c r="S173" s="83" t="str">
        <f t="shared" ca="1" si="67"/>
        <v>Vở CEHTV, BP, PM</v>
      </c>
      <c r="U173" s="42"/>
      <c r="V173" s="122"/>
      <c r="W173" s="126"/>
      <c r="X173" s="78"/>
    </row>
    <row r="174" spans="1:24" s="77" customFormat="1" ht="24" customHeight="1" x14ac:dyDescent="0.2">
      <c r="A174" s="34" t="str">
        <f t="shared" si="55"/>
        <v/>
      </c>
      <c r="B174" s="35">
        <f t="shared" si="54"/>
        <v>6</v>
      </c>
      <c r="C174" s="201"/>
      <c r="D174" s="79">
        <v>4</v>
      </c>
      <c r="E174" s="84">
        <f ca="1">COUNTIF($G$6:G174,G174)+COUNTIF(OFFSET($P$6,0,0,IF(MOD(ROW(P174),5)&lt;&gt;0,INT((ROW(P174)-ROW($P$6)+1)/5)*5,INT((ROW(P174)-ROW($P$6))/5)*5),1),G174)</f>
        <v>6</v>
      </c>
      <c r="F174" s="84">
        <f t="shared" ca="1" si="62"/>
        <v>6</v>
      </c>
      <c r="G174" s="182" t="str">
        <f>TKB!$C$22</f>
        <v>LT &amp; Câu</v>
      </c>
      <c r="H174" s="81"/>
      <c r="I174" s="82" t="str">
        <f t="shared" ca="1" si="63"/>
        <v>Câu kiểu ai là gì? Mở rộng vốn từ: Từ ngữ về đồ dung học tập</v>
      </c>
      <c r="J174" s="83" t="str">
        <f t="shared" ca="1" si="68"/>
        <v>bảng phụ, MT-MC</v>
      </c>
      <c r="K174" s="72"/>
      <c r="L174" s="201"/>
      <c r="M174" s="79">
        <v>4</v>
      </c>
      <c r="N174" s="84">
        <f ca="1">IF(P174=0,"",COUNTIF($P$6:P174,P174)+COUNTIF(OFFSET($G$6,0,0,INT((ROW(G174)-ROW($G$6))/5+1)*5,1),P174))</f>
        <v>12</v>
      </c>
      <c r="O174" s="84">
        <f t="shared" ca="1" si="65"/>
        <v>12</v>
      </c>
      <c r="P174" s="182" t="str">
        <f>TKB!$D$22</f>
        <v>HĐTT-CĐ</v>
      </c>
      <c r="Q174" s="81"/>
      <c r="R174" s="82" t="str">
        <f t="shared" ca="1" si="66"/>
        <v>ATGT bài 6: Ngồi an toàn trên xe đạp, xe gắn máy</v>
      </c>
      <c r="S174" s="83" t="str">
        <f t="shared" ca="1" si="67"/>
        <v>Tranh ảnh mẫu</v>
      </c>
      <c r="U174" s="42"/>
      <c r="V174" s="122"/>
      <c r="W174" s="126"/>
      <c r="X174" s="78"/>
    </row>
    <row r="175" spans="1:24" s="77" customFormat="1" ht="24" customHeight="1" x14ac:dyDescent="0.2">
      <c r="A175" s="34" t="str">
        <f t="shared" si="55"/>
        <v/>
      </c>
      <c r="B175" s="35">
        <f t="shared" si="54"/>
        <v>6</v>
      </c>
      <c r="C175" s="202"/>
      <c r="D175" s="95">
        <v>5</v>
      </c>
      <c r="E175" s="88">
        <f ca="1">COUNTIF($G$6:G175,G175)+COUNTIF(OFFSET($P$6,0,0,IF(MOD(ROW(P175),5)&lt;&gt;0,INT((ROW(P175)-ROW($P$6)+1)/5)*5,INT((ROW(P175)-ROW($P$6))/5)*5),1),G175)</f>
        <v>73</v>
      </c>
      <c r="F175" s="88" t="str">
        <f t="shared" si="62"/>
        <v/>
      </c>
      <c r="G175" s="183">
        <f>TKB!$C$23</f>
        <v>0</v>
      </c>
      <c r="H175" s="89"/>
      <c r="I175" s="90" t="str">
        <f t="shared" si="63"/>
        <v/>
      </c>
      <c r="J175" s="91" t="str">
        <f t="shared" si="68"/>
        <v/>
      </c>
      <c r="K175" s="72"/>
      <c r="L175" s="202"/>
      <c r="M175" s="87">
        <v>5</v>
      </c>
      <c r="N175" s="84" t="str">
        <f ca="1">IF(P175=0,"",COUNTIF($P$6:P175,P175)+COUNTIF(OFFSET($G$6,0,0,INT((ROW(G175)-ROW($G$6))/5+1)*5,1),P175))</f>
        <v/>
      </c>
      <c r="O175" s="92" t="str">
        <f t="shared" si="65"/>
        <v/>
      </c>
      <c r="P175" s="183">
        <f>TKB!$D$23</f>
        <v>0</v>
      </c>
      <c r="Q175" s="89"/>
      <c r="R175" s="90" t="str">
        <f t="shared" si="66"/>
        <v/>
      </c>
      <c r="S175" s="91" t="str">
        <f t="shared" si="67"/>
        <v/>
      </c>
      <c r="U175" s="42"/>
      <c r="V175" s="122"/>
      <c r="W175" s="126"/>
      <c r="X175" s="78"/>
    </row>
    <row r="176" spans="1:24" s="77" customFormat="1" ht="24" customHeight="1" x14ac:dyDescent="0.2">
      <c r="A176" s="34" t="str">
        <f t="shared" si="55"/>
        <v/>
      </c>
      <c r="B176" s="35">
        <f t="shared" si="54"/>
        <v>6</v>
      </c>
      <c r="C176" s="197" t="str">
        <f>CONCATENATE("Sáu ",CHAR(10),DAY(V153+4),"/",MONTH(V153+4))</f>
        <v>Sáu 
16/10</v>
      </c>
      <c r="D176" s="67">
        <v>1</v>
      </c>
      <c r="E176" s="68">
        <f ca="1">COUNTIF($G$6:G176,G176)+COUNTIF(OFFSET($P$6,0,0,IF(MOD(ROW(P176),5)&lt;&gt;0,INT((ROW(P176)-ROW($P$6)+1)/5)*5,INT((ROW(P176)-ROW($P$6))/5)*5),1),G176)</f>
        <v>6</v>
      </c>
      <c r="F176" s="68">
        <f t="shared" ca="1" si="62"/>
        <v>6</v>
      </c>
      <c r="G176" s="182" t="str">
        <f>TKB!$C$24</f>
        <v>Mĩ thuật TC</v>
      </c>
      <c r="H176" s="93"/>
      <c r="I176" s="70" t="str">
        <f t="shared" ca="1" si="63"/>
        <v>Nặn tạo dáng đề tài tự chọn</v>
      </c>
      <c r="J176" s="71">
        <f t="shared" ca="1" si="68"/>
        <v>0</v>
      </c>
      <c r="K176" s="72"/>
      <c r="L176" s="197" t="str">
        <f>+C176</f>
        <v>Sáu 
16/10</v>
      </c>
      <c r="M176" s="67">
        <v>1</v>
      </c>
      <c r="N176" s="94">
        <f ca="1">IF(P176=0,"",COUNTIF($P$6:P176,P176)+COUNTIF(OFFSET($G$6,0,0,INT((ROW(G176)-ROW($G$6))/5+1)*5,1),P176))</f>
        <v>18</v>
      </c>
      <c r="O176" s="94">
        <f t="shared" ca="1" si="65"/>
        <v>18</v>
      </c>
      <c r="P176" s="181" t="str">
        <f>TKB!$D$24</f>
        <v>HDH-T</v>
      </c>
      <c r="Q176" s="93"/>
      <c r="R176" s="82" t="str">
        <f t="shared" ca="1" si="66"/>
        <v>Bài toán về ít hơn</v>
      </c>
      <c r="S176" s="71" t="str">
        <f t="shared" ca="1" si="67"/>
        <v>Vở CEHT, BP, PM</v>
      </c>
      <c r="U176" s="42"/>
      <c r="V176" s="122"/>
      <c r="W176" s="126"/>
      <c r="X176" s="78"/>
    </row>
    <row r="177" spans="1:24" s="77" customFormat="1" ht="24" customHeight="1" x14ac:dyDescent="0.2">
      <c r="A177" s="34" t="str">
        <f t="shared" si="55"/>
        <v/>
      </c>
      <c r="B177" s="35">
        <f t="shared" si="54"/>
        <v>6</v>
      </c>
      <c r="C177" s="198"/>
      <c r="D177" s="79">
        <v>2</v>
      </c>
      <c r="E177" s="80">
        <f ca="1">COUNTIF($G$6:G177,G177)+COUNTIF(OFFSET($P$6,0,0,IF(MOD(ROW(P177),5)&lt;&gt;0,INT((ROW(P177)-ROW($P$6)+1)/5)*5,INT((ROW(P177)-ROW($P$6))/5)*5),1),G177)</f>
        <v>6</v>
      </c>
      <c r="F177" s="80">
        <f t="shared" ca="1" si="62"/>
        <v>6</v>
      </c>
      <c r="G177" s="182" t="str">
        <f>TKB!$C$25</f>
        <v>Tập làm văn</v>
      </c>
      <c r="H177" s="81"/>
      <c r="I177" s="82" t="str">
        <f t="shared" ca="1" si="63"/>
        <v>Luyện tập về mục lục sách.</v>
      </c>
      <c r="J177" s="83" t="str">
        <f t="shared" ca="1" si="68"/>
        <v>MT-MC,bảng phụ</v>
      </c>
      <c r="K177" s="72"/>
      <c r="L177" s="198"/>
      <c r="M177" s="79">
        <v>2</v>
      </c>
      <c r="N177" s="84">
        <f ca="1">IF(P177=0,"",COUNTIF($P$6:P177,P177)+COUNTIF(OFFSET($G$6,0,0,INT((ROW(G177)-ROW($G$6))/5+1)*5,1),P177))</f>
        <v>6</v>
      </c>
      <c r="O177" s="84">
        <f t="shared" ca="1" si="65"/>
        <v>6</v>
      </c>
      <c r="P177" s="182" t="str">
        <f>TKB!$D$25</f>
        <v>HĐTT-SHL</v>
      </c>
      <c r="Q177" s="81"/>
      <c r="R177" s="82" t="str">
        <f t="shared" ca="1" si="66"/>
        <v>Sơ kết tuần 6</v>
      </c>
      <c r="S177" s="83" t="str">
        <f t="shared" ca="1" si="67"/>
        <v>phần thưởng</v>
      </c>
      <c r="U177" s="42"/>
      <c r="V177" s="122"/>
      <c r="W177" s="126"/>
      <c r="X177" s="78"/>
    </row>
    <row r="178" spans="1:24" s="77" customFormat="1" ht="24" customHeight="1" x14ac:dyDescent="0.2">
      <c r="A178" s="34" t="str">
        <f t="shared" si="55"/>
        <v/>
      </c>
      <c r="B178" s="35">
        <f t="shared" si="54"/>
        <v>6</v>
      </c>
      <c r="C178" s="198"/>
      <c r="D178" s="73">
        <v>3</v>
      </c>
      <c r="E178" s="84">
        <f ca="1">COUNTIF($G$6:G178,G178)+COUNTIF(OFFSET($P$6,0,0,IF(MOD(ROW(P178),5)&lt;&gt;0,INT((ROW(P178)-ROW($P$6)+1)/5)*5,INT((ROW(P178)-ROW($P$6))/5)*5),1),G178)</f>
        <v>30</v>
      </c>
      <c r="F178" s="84">
        <f t="shared" ca="1" si="62"/>
        <v>30</v>
      </c>
      <c r="G178" s="182" t="str">
        <f>TKB!$C$26</f>
        <v>Toán</v>
      </c>
      <c r="H178" s="81"/>
      <c r="I178" s="82" t="str">
        <f t="shared" ca="1" si="63"/>
        <v>Bài toán về ít  hơn</v>
      </c>
      <c r="J178" s="83" t="str">
        <f t="shared" ca="1" si="68"/>
        <v>SGK, bảng phụ, MT-MC</v>
      </c>
      <c r="K178" s="72"/>
      <c r="L178" s="198"/>
      <c r="M178" s="73">
        <v>3</v>
      </c>
      <c r="N178" s="84" t="str">
        <f ca="1">IF(P178=0,"",COUNTIF($P$6:P178,P178)+COUNTIF(OFFSET($G$6,0,0,INT((ROW(G178)-ROW($G$6))/5+1)*5,1),P178))</f>
        <v/>
      </c>
      <c r="O178" s="74" t="str">
        <f t="shared" si="65"/>
        <v/>
      </c>
      <c r="P178" s="185">
        <f>TKB!$D$26</f>
        <v>0</v>
      </c>
      <c r="Q178" s="81"/>
      <c r="R178" s="82" t="str">
        <f t="shared" si="66"/>
        <v/>
      </c>
      <c r="S178" s="83" t="str">
        <f t="shared" si="67"/>
        <v/>
      </c>
      <c r="U178" s="42"/>
      <c r="V178" s="122"/>
      <c r="W178" s="126"/>
      <c r="X178" s="78"/>
    </row>
    <row r="179" spans="1:24" s="77" customFormat="1" ht="24" customHeight="1" x14ac:dyDescent="0.2">
      <c r="A179" s="34" t="str">
        <f t="shared" si="55"/>
        <v/>
      </c>
      <c r="B179" s="35">
        <f t="shared" si="54"/>
        <v>6</v>
      </c>
      <c r="C179" s="198"/>
      <c r="D179" s="79">
        <v>4</v>
      </c>
      <c r="E179" s="84">
        <f ca="1">COUNTIF($G$6:G179,G179)+COUNTIF(OFFSET($P$6,0,0,IF(MOD(ROW(P179),5)&lt;&gt;0,INT((ROW(P179)-ROW($P$6)+1)/5)*5,INT((ROW(P179)-ROW($P$6))/5)*5),1),G179)</f>
        <v>6</v>
      </c>
      <c r="F179" s="84">
        <f t="shared" ca="1" si="62"/>
        <v>6</v>
      </c>
      <c r="G179" s="182" t="str">
        <f>TKB!$C$27</f>
        <v>Đạo đức</v>
      </c>
      <c r="H179" s="81"/>
      <c r="I179" s="82" t="str">
        <f t="shared" ca="1" si="63"/>
        <v>Gọn gàng, ngăn nắp (tiết 2)</v>
      </c>
      <c r="J179" s="83" t="str">
        <f t="shared" ca="1" si="68"/>
        <v>Tranh, máy chiếu</v>
      </c>
      <c r="K179" s="72"/>
      <c r="L179" s="198"/>
      <c r="M179" s="79">
        <v>4</v>
      </c>
      <c r="N179" s="84" t="str">
        <f ca="1">IF(P179=0,"",COUNTIF($P$6:P179,P179)+COUNTIF(OFFSET($G$6,0,0,INT((ROW(G179)-ROW($G$6))/5+1)*5,1),P179))</f>
        <v/>
      </c>
      <c r="O179" s="84" t="str">
        <f t="shared" si="65"/>
        <v/>
      </c>
      <c r="P179" s="182">
        <f>TKB!$D$27</f>
        <v>0</v>
      </c>
      <c r="Q179" s="81"/>
      <c r="R179" s="82" t="str">
        <f t="shared" si="66"/>
        <v/>
      </c>
      <c r="S179" s="83" t="str">
        <f t="shared" si="67"/>
        <v/>
      </c>
      <c r="U179" s="42"/>
      <c r="V179" s="122"/>
      <c r="W179" s="126"/>
      <c r="X179" s="78"/>
    </row>
    <row r="180" spans="1:24" s="77" customFormat="1" ht="24" customHeight="1" thickBot="1" x14ac:dyDescent="0.25">
      <c r="A180" s="34" t="str">
        <f t="shared" si="55"/>
        <v/>
      </c>
      <c r="B180" s="35">
        <f t="shared" si="54"/>
        <v>6</v>
      </c>
      <c r="C180" s="199"/>
      <c r="D180" s="96">
        <v>5</v>
      </c>
      <c r="E180" s="97">
        <f ca="1">COUNTIF($G$6:G180,G180)+COUNTIF(OFFSET($P$6,0,0,IF(MOD(ROW(P180),5)&lt;&gt;0,INT((ROW(P180)-ROW($P$6)+1)/5)*5,INT((ROW(P180)-ROW($P$6))/5)*5),1),G180)</f>
        <v>75</v>
      </c>
      <c r="F180" s="97" t="str">
        <f t="shared" si="62"/>
        <v/>
      </c>
      <c r="G180" s="184">
        <f>TKB!$C$28</f>
        <v>0</v>
      </c>
      <c r="H180" s="98" t="str">
        <f t="shared" ref="H180" si="69">IF(AND($M$1&lt;&gt;"",F180&lt;&gt;""),$M$1,IF(LEN(G180)&gt;$Q$1,RIGHT(G180,$Q$1),""))</f>
        <v/>
      </c>
      <c r="I180" s="99" t="str">
        <f t="shared" si="63"/>
        <v/>
      </c>
      <c r="J180" s="100" t="str">
        <f t="shared" si="68"/>
        <v/>
      </c>
      <c r="K180" s="72"/>
      <c r="L180" s="199"/>
      <c r="M180" s="101">
        <v>5</v>
      </c>
      <c r="N180" s="97" t="str">
        <f ca="1">IF(P180=0,"",COUNTIF($P$6:P180,P180)+COUNTIF(OFFSET($G$6,0,0,INT((ROW(G180)-ROW($G$6))/5+1)*5,1),P180))</f>
        <v/>
      </c>
      <c r="O180" s="97" t="str">
        <f t="shared" si="65"/>
        <v/>
      </c>
      <c r="P180" s="184">
        <f>TKB!$D$28</f>
        <v>0</v>
      </c>
      <c r="Q180" s="98" t="str">
        <f t="shared" ref="Q180" si="70">IF(AND($M$1&lt;&gt;"",O180&lt;&gt;""),$M$1,IF(LEN(P180)&gt;$Q$1,RIGHT(P180,$Q$1),""))</f>
        <v/>
      </c>
      <c r="R180" s="99" t="str">
        <f t="shared" si="66"/>
        <v/>
      </c>
      <c r="S180" s="100" t="str">
        <f t="shared" si="67"/>
        <v/>
      </c>
      <c r="U180" s="42"/>
      <c r="V180" s="122"/>
      <c r="W180" s="126"/>
      <c r="X180" s="78"/>
    </row>
    <row r="181" spans="1:24" s="34" customFormat="1" ht="24" customHeight="1" x14ac:dyDescent="0.2">
      <c r="A181" s="34" t="str">
        <f t="shared" si="55"/>
        <v/>
      </c>
      <c r="B181" s="35">
        <f t="shared" si="54"/>
        <v>6</v>
      </c>
      <c r="C181" s="206"/>
      <c r="D181" s="206"/>
      <c r="E181" s="206"/>
      <c r="F181" s="206"/>
      <c r="G181" s="206"/>
      <c r="H181" s="206"/>
      <c r="I181" s="206"/>
      <c r="J181" s="206"/>
      <c r="K181" s="179"/>
      <c r="L181" s="207"/>
      <c r="M181" s="207"/>
      <c r="N181" s="207"/>
      <c r="O181" s="207"/>
      <c r="P181" s="207"/>
      <c r="Q181" s="207"/>
      <c r="R181" s="207"/>
      <c r="S181" s="207"/>
      <c r="U181" s="42"/>
      <c r="V181" s="122"/>
      <c r="W181" s="126"/>
      <c r="X181" s="43"/>
    </row>
    <row r="182" spans="1:24" s="34" customFormat="1" ht="57.95" customHeight="1" x14ac:dyDescent="0.2">
      <c r="A182" s="34" t="str">
        <f t="shared" si="55"/>
        <v/>
      </c>
      <c r="B182" s="35">
        <f t="shared" ref="B182" si="71">+B183</f>
        <v>7</v>
      </c>
      <c r="C182" s="102" t="str">
        <f>'HUONG DAN'!B54</f>
        <v>©Trường Tiểu học Lê Ngọc Hân, Gia Lâm</v>
      </c>
      <c r="D182" s="179"/>
      <c r="E182" s="103"/>
      <c r="F182" s="103"/>
      <c r="G182" s="104"/>
      <c r="H182" s="104"/>
      <c r="I182" s="104"/>
      <c r="J182" s="104"/>
      <c r="K182" s="104"/>
      <c r="L182" s="180"/>
      <c r="M182" s="180"/>
      <c r="N182" s="105"/>
      <c r="O182" s="105"/>
      <c r="P182" s="106"/>
      <c r="Q182" s="106"/>
      <c r="R182" s="208"/>
      <c r="S182" s="208"/>
      <c r="U182" s="42"/>
      <c r="V182" s="122"/>
      <c r="W182" s="126"/>
      <c r="X182" s="43"/>
    </row>
    <row r="183" spans="1:24" s="34" customFormat="1" ht="24" customHeight="1" thickBot="1" x14ac:dyDescent="0.25">
      <c r="A183" s="34" t="str">
        <f t="shared" si="55"/>
        <v/>
      </c>
      <c r="B183" s="35">
        <f t="shared" ref="B183" si="72">+C183</f>
        <v>7</v>
      </c>
      <c r="C183" s="203">
        <f>+C153+1</f>
        <v>7</v>
      </c>
      <c r="D183" s="203"/>
      <c r="E183" s="44"/>
      <c r="F183" s="103" t="str">
        <f>CONCATENATE("(Từ ngày ",DAY(V183)&amp;"/"&amp; MONTH(V183) &amp;"/"&amp;YEAR(V183)&amp; " đến ngày "  &amp;DAY(V183+4)&amp;  "/" &amp; MONTH(V183+4) &amp; "/" &amp; YEAR(V183+4),")")</f>
        <v>(Từ ngày 19/10/2020 đến ngày 23/10/2020)</v>
      </c>
      <c r="G183" s="104"/>
      <c r="H183" s="104"/>
      <c r="I183" s="40"/>
      <c r="J183" s="40"/>
      <c r="K183" s="40"/>
      <c r="L183" s="48"/>
      <c r="M183" s="48"/>
      <c r="N183" s="49"/>
      <c r="O183" s="49"/>
      <c r="P183" s="50"/>
      <c r="Q183" s="50"/>
      <c r="R183" s="106"/>
      <c r="S183" s="47"/>
      <c r="U183" s="51" t="s">
        <v>32</v>
      </c>
      <c r="V183" s="122">
        <f>$U$1+(C183-1)*7+W183</f>
        <v>44123</v>
      </c>
      <c r="W183" s="127">
        <v>0</v>
      </c>
      <c r="X183" s="43"/>
    </row>
    <row r="184" spans="1:24" s="52" customFormat="1" ht="24" customHeight="1" x14ac:dyDescent="0.2">
      <c r="A184" s="34" t="str">
        <f t="shared" si="55"/>
        <v/>
      </c>
      <c r="B184" s="35">
        <f t="shared" ref="B184:B185" si="73">+B183</f>
        <v>7</v>
      </c>
      <c r="C184" s="204" t="s">
        <v>31</v>
      </c>
      <c r="D184" s="204"/>
      <c r="E184" s="205"/>
      <c r="F184" s="204"/>
      <c r="G184" s="204"/>
      <c r="H184" s="204"/>
      <c r="I184" s="204"/>
      <c r="J184" s="204"/>
      <c r="K184" s="107"/>
      <c r="L184" s="204" t="s">
        <v>0</v>
      </c>
      <c r="M184" s="204"/>
      <c r="N184" s="204"/>
      <c r="O184" s="204"/>
      <c r="P184" s="204"/>
      <c r="Q184" s="204"/>
      <c r="R184" s="204"/>
      <c r="S184" s="204"/>
      <c r="U184" s="42"/>
      <c r="V184" s="123"/>
      <c r="W184" s="128"/>
      <c r="X184" s="53"/>
    </row>
    <row r="185" spans="1:24" s="64" customFormat="1" ht="42.75" x14ac:dyDescent="0.2">
      <c r="A185" s="34" t="str">
        <f t="shared" si="55"/>
        <v/>
      </c>
      <c r="B185" s="35">
        <f t="shared" si="73"/>
        <v>7</v>
      </c>
      <c r="C185" s="108" t="s">
        <v>1</v>
      </c>
      <c r="D185" s="109" t="s">
        <v>2</v>
      </c>
      <c r="E185" s="110" t="s">
        <v>25</v>
      </c>
      <c r="F185" s="110" t="s">
        <v>3</v>
      </c>
      <c r="G185" s="111" t="s">
        <v>10</v>
      </c>
      <c r="H185" s="111" t="s">
        <v>24</v>
      </c>
      <c r="I185" s="111" t="s">
        <v>4</v>
      </c>
      <c r="J185" s="112" t="s">
        <v>5</v>
      </c>
      <c r="K185" s="59"/>
      <c r="L185" s="60" t="s">
        <v>1</v>
      </c>
      <c r="M185" s="61" t="s">
        <v>2</v>
      </c>
      <c r="N185" s="62" t="s">
        <v>25</v>
      </c>
      <c r="O185" s="56" t="s">
        <v>3</v>
      </c>
      <c r="P185" s="63" t="s">
        <v>11</v>
      </c>
      <c r="Q185" s="63" t="s">
        <v>24</v>
      </c>
      <c r="R185" s="63" t="s">
        <v>4</v>
      </c>
      <c r="S185" s="58" t="s">
        <v>5</v>
      </c>
      <c r="U185" s="65"/>
      <c r="V185" s="124"/>
      <c r="W185" s="129"/>
      <c r="X185" s="66"/>
    </row>
    <row r="186" spans="1:24" s="77" customFormat="1" ht="24" customHeight="1" x14ac:dyDescent="0.2">
      <c r="A186" s="34" t="str">
        <f t="shared" si="55"/>
        <v/>
      </c>
      <c r="B186" s="35">
        <f t="shared" si="54"/>
        <v>7</v>
      </c>
      <c r="C186" s="197" t="str">
        <f>CONCATENATE("Hai  ",CHAR(10),DAY(V183),"/",MONTH(V183))</f>
        <v>Hai  
19/10</v>
      </c>
      <c r="D186" s="67">
        <v>1</v>
      </c>
      <c r="E186" s="68">
        <f ca="1">COUNTIF($G$6:G186,G186)+COUNTIF(OFFSET($P$6,0,0,IF(MOD(ROW(P186),5)&lt;&gt;0,INT((ROW(P186)-ROW($P$6)+1)/5)*5,INT((ROW(P186)-ROW($P$6))/5)*5),1),G186)</f>
        <v>7</v>
      </c>
      <c r="F186" s="68">
        <f t="shared" ref="F186:F210" ca="1" si="74">IF(G186=0,"",VLOOKUP(E186&amp;G186,PPCT,2,0))</f>
        <v>7</v>
      </c>
      <c r="G186" s="181" t="str">
        <f>TKB!$C$4</f>
        <v>HĐTT-CC</v>
      </c>
      <c r="H186" s="69"/>
      <c r="I186" s="70" t="str">
        <f t="shared" ref="I186:I210" ca="1" si="75">IF(G186=0,"",VLOOKUP(E186&amp;G186,PPCT,6,0))</f>
        <v>Chào cờ</v>
      </c>
      <c r="J186" s="71">
        <f t="shared" ref="J186:J198" ca="1" si="76">IF(G186=0,"",VLOOKUP(E186&amp;G186,PPCT,7,0))</f>
        <v>0</v>
      </c>
      <c r="K186" s="72"/>
      <c r="L186" s="198" t="str">
        <f>+C186</f>
        <v>Hai  
19/10</v>
      </c>
      <c r="M186" s="73">
        <v>1</v>
      </c>
      <c r="N186" s="74">
        <f ca="1">IF(P186=0,"",COUNTIF($P$6:P186,P186)+COUNTIF(OFFSET($G$6,0,0,INT((ROW(G186)-ROW($G$6))/5+1)*5,1),P186))</f>
        <v>7</v>
      </c>
      <c r="O186" s="68">
        <f t="shared" ref="O186:O210" ca="1" si="77">IF(P186=0,"",VLOOKUP(N186&amp;P186,PPCT,2,0))</f>
        <v>7</v>
      </c>
      <c r="P186" s="185" t="str">
        <f>TKB!$D$4</f>
        <v>Âm nhạc</v>
      </c>
      <c r="Q186" s="69"/>
      <c r="R186" s="75" t="str">
        <f t="shared" ref="R186:R210" ca="1" si="78">IF(P186=0,"",VLOOKUP(N186&amp;P186,PPCT,6,0))</f>
        <v>Ôn tập bài hát: Múa vui</v>
      </c>
      <c r="S186" s="76">
        <f t="shared" ref="S186:S210" ca="1" si="79">IF(P186=0,"",VLOOKUP(N186&amp;P186,PPCT,7,0))</f>
        <v>0</v>
      </c>
      <c r="U186" s="42"/>
      <c r="V186" s="122"/>
      <c r="W186" s="126"/>
      <c r="X186" s="78"/>
    </row>
    <row r="187" spans="1:24" s="77" customFormat="1" ht="24" customHeight="1" x14ac:dyDescent="0.2">
      <c r="A187" s="34" t="str">
        <f t="shared" si="55"/>
        <v/>
      </c>
      <c r="B187" s="35">
        <f t="shared" si="54"/>
        <v>7</v>
      </c>
      <c r="C187" s="198"/>
      <c r="D187" s="79">
        <v>2</v>
      </c>
      <c r="E187" s="80">
        <f ca="1">COUNTIF($G$6:G187,G187)+COUNTIF(OFFSET($P$6,0,0,IF(MOD(ROW(P187),5)&lt;&gt;0,INT((ROW(P187)-ROW($P$6)+1)/5)*5,INT((ROW(P187)-ROW($P$6))/5)*5),1),G187)</f>
        <v>31</v>
      </c>
      <c r="F187" s="80">
        <f t="shared" ca="1" si="74"/>
        <v>31</v>
      </c>
      <c r="G187" s="182" t="str">
        <f>TKB!$C$5</f>
        <v>Toán</v>
      </c>
      <c r="H187" s="81"/>
      <c r="I187" s="82" t="str">
        <f t="shared" ca="1" si="75"/>
        <v>Luyện tập</v>
      </c>
      <c r="J187" s="83" t="str">
        <f t="shared" ca="1" si="76"/>
        <v>SGK, bảng phụ, MT-MC</v>
      </c>
      <c r="K187" s="72"/>
      <c r="L187" s="198"/>
      <c r="M187" s="79">
        <v>2</v>
      </c>
      <c r="N187" s="84">
        <f ca="1">IF(P187=0,"",COUNTIF($P$6:P187,P187)+COUNTIF(OFFSET($G$6,0,0,INT((ROW(G187)-ROW($G$6))/5+1)*5,1),P187))</f>
        <v>13</v>
      </c>
      <c r="O187" s="84">
        <f t="shared" ca="1" si="77"/>
        <v>13</v>
      </c>
      <c r="P187" s="182" t="str">
        <f>TKB!$D$5</f>
        <v>Thể dục</v>
      </c>
      <c r="Q187" s="81"/>
      <c r="R187" s="82" t="str">
        <f t="shared" ca="1" si="78"/>
        <v>Động tác toàn thân. Trò chơi: Bịt mắt bắt dê</v>
      </c>
      <c r="S187" s="85">
        <f t="shared" ca="1" si="79"/>
        <v>0</v>
      </c>
      <c r="U187" s="42"/>
      <c r="V187" s="122"/>
      <c r="W187" s="126"/>
      <c r="X187" s="78"/>
    </row>
    <row r="188" spans="1:24" s="77" customFormat="1" ht="24" customHeight="1" x14ac:dyDescent="0.2">
      <c r="A188" s="34" t="str">
        <f t="shared" si="55"/>
        <v/>
      </c>
      <c r="B188" s="35">
        <f t="shared" si="54"/>
        <v>7</v>
      </c>
      <c r="C188" s="198"/>
      <c r="D188" s="73">
        <v>3</v>
      </c>
      <c r="E188" s="84">
        <f ca="1">COUNTIF($G$6:G188,G188)+COUNTIF(OFFSET($P$6,0,0,IF(MOD(ROW(P188),5)&lt;&gt;0,INT((ROW(P188)-ROW($P$6)+1)/5)*5,INT((ROW(P188)-ROW($P$6))/5)*5),1),G188)</f>
        <v>19</v>
      </c>
      <c r="F188" s="84">
        <f t="shared" ca="1" si="74"/>
        <v>19</v>
      </c>
      <c r="G188" s="182" t="str">
        <f>TKB!$C$6</f>
        <v>Tập đọc</v>
      </c>
      <c r="H188" s="81"/>
      <c r="I188" s="82" t="str">
        <f t="shared" ca="1" si="75"/>
        <v>Người thầy cũ</v>
      </c>
      <c r="J188" s="83" t="str">
        <f t="shared" ca="1" si="76"/>
        <v xml:space="preserve"> Máy chiếu,GAĐT</v>
      </c>
      <c r="K188" s="72"/>
      <c r="L188" s="198"/>
      <c r="M188" s="73">
        <v>3</v>
      </c>
      <c r="N188" s="84">
        <f ca="1">IF(P188=0,"",COUNTIF($P$6:P188,P188)+COUNTIF(OFFSET($G$6,0,0,INT((ROW(G188)-ROW($G$6))/5+1)*5,1),P188))</f>
        <v>19</v>
      </c>
      <c r="O188" s="74">
        <f t="shared" ca="1" si="77"/>
        <v>19</v>
      </c>
      <c r="P188" s="185" t="str">
        <f>TKB!$D$6</f>
        <v>HDH-TV</v>
      </c>
      <c r="Q188" s="81"/>
      <c r="R188" s="75" t="str">
        <f t="shared" ca="1" si="78"/>
        <v>Tập làm văn</v>
      </c>
      <c r="S188" s="83" t="str">
        <f t="shared" ca="1" si="79"/>
        <v>Vở CEHTV, BP, PM</v>
      </c>
      <c r="U188" s="42"/>
      <c r="V188" s="122"/>
      <c r="W188" s="126"/>
      <c r="X188" s="78"/>
    </row>
    <row r="189" spans="1:24" s="77" customFormat="1" ht="24" customHeight="1" x14ac:dyDescent="0.2">
      <c r="A189" s="34" t="str">
        <f t="shared" si="55"/>
        <v/>
      </c>
      <c r="B189" s="35">
        <f t="shared" si="54"/>
        <v>7</v>
      </c>
      <c r="C189" s="198"/>
      <c r="D189" s="79">
        <v>4</v>
      </c>
      <c r="E189" s="84">
        <f ca="1">COUNTIF($G$6:G189,G189)+COUNTIF(OFFSET($P$6,0,0,IF(MOD(ROW(P189),5)&lt;&gt;0,INT((ROW(P189)-ROW($P$6)+1)/5)*5,INT((ROW(P189)-ROW($P$6))/5)*5),1),G189)</f>
        <v>20</v>
      </c>
      <c r="F189" s="84">
        <f t="shared" ca="1" si="74"/>
        <v>20</v>
      </c>
      <c r="G189" s="182" t="str">
        <f>TKB!$C$7</f>
        <v>Tập đọc</v>
      </c>
      <c r="H189" s="81"/>
      <c r="I189" s="82" t="str">
        <f t="shared" ca="1" si="75"/>
        <v>Người thầy cũ</v>
      </c>
      <c r="J189" s="83" t="str">
        <f t="shared" ca="1" si="76"/>
        <v xml:space="preserve"> Máy chiếu,GAĐT</v>
      </c>
      <c r="K189" s="72"/>
      <c r="L189" s="198"/>
      <c r="M189" s="79">
        <v>4</v>
      </c>
      <c r="N189" s="84" t="str">
        <f ca="1">IF(P189=0,"",COUNTIF($P$6:P189,P189)+COUNTIF(OFFSET($G$6,0,0,INT((ROW(G189)-ROW($G$6))/5+1)*5,1),P189))</f>
        <v/>
      </c>
      <c r="O189" s="84" t="str">
        <f t="shared" si="77"/>
        <v/>
      </c>
      <c r="P189" s="182">
        <f>TKB!$D$7</f>
        <v>0</v>
      </c>
      <c r="Q189" s="81"/>
      <c r="R189" s="82" t="str">
        <f t="shared" si="78"/>
        <v/>
      </c>
      <c r="S189" s="76" t="str">
        <f t="shared" si="79"/>
        <v/>
      </c>
      <c r="U189" s="42"/>
      <c r="V189" s="122"/>
      <c r="W189" s="126"/>
      <c r="X189" s="78"/>
    </row>
    <row r="190" spans="1:24" s="77" customFormat="1" ht="24" customHeight="1" x14ac:dyDescent="0.2">
      <c r="A190" s="34" t="str">
        <f t="shared" si="55"/>
        <v/>
      </c>
      <c r="B190" s="35">
        <f t="shared" si="54"/>
        <v>7</v>
      </c>
      <c r="C190" s="198"/>
      <c r="D190" s="87">
        <v>5</v>
      </c>
      <c r="E190" s="88">
        <f ca="1">COUNTIF($G$6:G190,G190)+COUNTIF(OFFSET($P$6,0,0,IF(MOD(ROW(P190),5)&lt;&gt;0,INT((ROW(P190)-ROW($P$6)+1)/5)*5,INT((ROW(P190)-ROW($P$6))/5)*5),1),G190)</f>
        <v>79</v>
      </c>
      <c r="F190" s="88" t="str">
        <f t="shared" si="74"/>
        <v/>
      </c>
      <c r="G190" s="183">
        <f>TKB!$C$8</f>
        <v>0</v>
      </c>
      <c r="H190" s="89"/>
      <c r="I190" s="90" t="str">
        <f t="shared" si="75"/>
        <v/>
      </c>
      <c r="J190" s="91" t="str">
        <f t="shared" si="76"/>
        <v/>
      </c>
      <c r="K190" s="72"/>
      <c r="L190" s="198"/>
      <c r="M190" s="87">
        <v>5</v>
      </c>
      <c r="N190" s="84" t="str">
        <f ca="1">IF(P190=0,"",COUNTIF($P$6:P190,P190)+COUNTIF(OFFSET($G$6,0,0,INT((ROW(G190)-ROW($G$6))/5+1)*5,1),P190))</f>
        <v/>
      </c>
      <c r="O190" s="92" t="str">
        <f t="shared" si="77"/>
        <v/>
      </c>
      <c r="P190" s="183">
        <f>TKB!$D$8</f>
        <v>0</v>
      </c>
      <c r="Q190" s="89"/>
      <c r="R190" s="90" t="str">
        <f t="shared" si="78"/>
        <v/>
      </c>
      <c r="S190" s="91" t="str">
        <f t="shared" si="79"/>
        <v/>
      </c>
      <c r="U190" s="42"/>
      <c r="V190" s="122"/>
      <c r="W190" s="126"/>
      <c r="X190" s="78"/>
    </row>
    <row r="191" spans="1:24" s="77" customFormat="1" ht="24" customHeight="1" x14ac:dyDescent="0.2">
      <c r="A191" s="34" t="str">
        <f t="shared" si="55"/>
        <v/>
      </c>
      <c r="B191" s="35">
        <f t="shared" si="54"/>
        <v>7</v>
      </c>
      <c r="C191" s="200" t="str">
        <f>CONCATENATE("Ba  ",CHAR(10),DAY(V183+1),"/",MONTH(V183+1))</f>
        <v>Ba  
20/10</v>
      </c>
      <c r="D191" s="67">
        <v>1</v>
      </c>
      <c r="E191" s="68">
        <f ca="1">COUNTIF($G$6:G191,G191)+COUNTIF(OFFSET($P$6,0,0,IF(MOD(ROW(P191),5)&lt;&gt;0,INT((ROW(P191)-ROW($P$6)+1)/5)*5,INT((ROW(P191)-ROW($P$6))/5)*5),1),G191)</f>
        <v>13</v>
      </c>
      <c r="F191" s="68">
        <f t="shared" ca="1" si="74"/>
        <v>13</v>
      </c>
      <c r="G191" s="182" t="str">
        <f>TKB!$C$9</f>
        <v>Chính tả</v>
      </c>
      <c r="H191" s="93"/>
      <c r="I191" s="70" t="str">
        <f t="shared" ca="1" si="75"/>
        <v> TC: Người thầy cũ.</v>
      </c>
      <c r="J191" s="71" t="str">
        <f t="shared" ca="1" si="76"/>
        <v>vở mẫu, MT-MC</v>
      </c>
      <c r="K191" s="72"/>
      <c r="L191" s="200" t="str">
        <f>+C191</f>
        <v>Ba  
20/10</v>
      </c>
      <c r="M191" s="67">
        <v>1</v>
      </c>
      <c r="N191" s="94">
        <f ca="1">IF(P191=0,"",COUNTIF($P$6:P191,P191)+COUNTIF(OFFSET($G$6,0,0,INT((ROW(G191)-ROW($G$6))/5+1)*5,1),P191))</f>
        <v>7</v>
      </c>
      <c r="O191" s="94">
        <f t="shared" ca="1" si="77"/>
        <v>7</v>
      </c>
      <c r="P191" s="181" t="str">
        <f>TKB!$D$9</f>
        <v>Kể chuyện</v>
      </c>
      <c r="Q191" s="93"/>
      <c r="R191" s="70" t="str">
        <f t="shared" ca="1" si="78"/>
        <v>Người thầy cũ</v>
      </c>
      <c r="S191" s="71" t="str">
        <f t="shared" ca="1" si="79"/>
        <v>Tranh SGK</v>
      </c>
      <c r="U191" s="42"/>
      <c r="V191" s="122"/>
      <c r="W191" s="126"/>
      <c r="X191" s="78"/>
    </row>
    <row r="192" spans="1:24" s="77" customFormat="1" ht="24" customHeight="1" x14ac:dyDescent="0.2">
      <c r="A192" s="34" t="str">
        <f t="shared" si="55"/>
        <v/>
      </c>
      <c r="B192" s="35">
        <f t="shared" ref="B192:B255" si="80">+B191</f>
        <v>7</v>
      </c>
      <c r="C192" s="201"/>
      <c r="D192" s="79">
        <v>2</v>
      </c>
      <c r="E192" s="80">
        <f ca="1">COUNTIF($G$6:G192,G192)+COUNTIF(OFFSET($P$6,0,0,IF(MOD(ROW(P192),5)&lt;&gt;0,INT((ROW(P192)-ROW($P$6)+1)/5)*5,INT((ROW(P192)-ROW($P$6))/5)*5),1),G192)</f>
        <v>32</v>
      </c>
      <c r="F192" s="80">
        <f t="shared" ca="1" si="74"/>
        <v>32</v>
      </c>
      <c r="G192" s="182" t="str">
        <f>TKB!$C$10</f>
        <v>Toán</v>
      </c>
      <c r="H192" s="81"/>
      <c r="I192" s="82" t="str">
        <f t="shared" ca="1" si="75"/>
        <v>Ki-lô-gam</v>
      </c>
      <c r="J192" s="83" t="str">
        <f t="shared" ca="1" si="76"/>
        <v>SGK, bảng phụ, MT-MC</v>
      </c>
      <c r="K192" s="72"/>
      <c r="L192" s="201"/>
      <c r="M192" s="79">
        <v>2</v>
      </c>
      <c r="N192" s="84">
        <f ca="1">IF(P192=0,"",COUNTIF($P$6:P192,P192)+COUNTIF(OFFSET($G$6,0,0,INT((ROW(G192)-ROW($G$6))/5+1)*5,1),P192))</f>
        <v>14</v>
      </c>
      <c r="O192" s="84">
        <f t="shared" ca="1" si="77"/>
        <v>14</v>
      </c>
      <c r="P192" s="182" t="str">
        <f>TKB!$D$10</f>
        <v>Thể dục</v>
      </c>
      <c r="Q192" s="81"/>
      <c r="R192" s="82" t="str">
        <f t="shared" ca="1" si="78"/>
        <v>Động tác nhảy. Trò chơi: Bịt mắt bắt dê</v>
      </c>
      <c r="S192" s="83">
        <f t="shared" ca="1" si="79"/>
        <v>0</v>
      </c>
      <c r="U192" s="42"/>
      <c r="V192" s="122"/>
      <c r="W192" s="126"/>
      <c r="X192" s="78"/>
    </row>
    <row r="193" spans="1:24" s="77" customFormat="1" ht="24" customHeight="1" x14ac:dyDescent="0.2">
      <c r="A193" s="34" t="str">
        <f t="shared" si="55"/>
        <v/>
      </c>
      <c r="B193" s="35">
        <f t="shared" si="80"/>
        <v>7</v>
      </c>
      <c r="C193" s="201"/>
      <c r="D193" s="79">
        <v>3</v>
      </c>
      <c r="E193" s="80">
        <f ca="1">COUNTIF($G$6:G193,G193)+COUNTIF(OFFSET($P$6,0,0,IF(MOD(ROW(P193),5)&lt;&gt;0,INT((ROW(P193)-ROW($P$6)+1)/5)*5,INT((ROW(P193)-ROW($P$6))/5)*5),1),G193)</f>
        <v>7</v>
      </c>
      <c r="F193" s="80">
        <f t="shared" ca="1" si="74"/>
        <v>7</v>
      </c>
      <c r="G193" s="182" t="str">
        <f>TKB!$C$11</f>
        <v>Mĩ thuật</v>
      </c>
      <c r="H193" s="81"/>
      <c r="I193" s="82" t="str">
        <f t="shared" ca="1" si="75"/>
        <v xml:space="preserve">Đây là tôi. </v>
      </c>
      <c r="J193" s="83">
        <f t="shared" ca="1" si="76"/>
        <v>0</v>
      </c>
      <c r="K193" s="72"/>
      <c r="L193" s="201"/>
      <c r="M193" s="73">
        <v>3</v>
      </c>
      <c r="N193" s="84">
        <f ca="1">IF(P193=0,"",COUNTIF($P$6:P193,P193)+COUNTIF(OFFSET($G$6,0,0,INT((ROW(G193)-ROW($G$6))/5+1)*5,1),P193))</f>
        <v>20</v>
      </c>
      <c r="O193" s="74">
        <f t="shared" ca="1" si="77"/>
        <v>20</v>
      </c>
      <c r="P193" s="185" t="str">
        <f>TKB!$D$11</f>
        <v>HDH-TV</v>
      </c>
      <c r="Q193" s="81"/>
      <c r="R193" s="82" t="str">
        <f t="shared" ca="1" si="78"/>
        <v>Tập đọc-Chính tả</v>
      </c>
      <c r="S193" s="83" t="str">
        <f t="shared" ca="1" si="79"/>
        <v>Vở CEHTV, BP, PM</v>
      </c>
      <c r="U193" s="42"/>
      <c r="V193" s="122"/>
      <c r="W193" s="126"/>
      <c r="X193" s="78"/>
    </row>
    <row r="194" spans="1:24" s="77" customFormat="1" ht="24" customHeight="1" x14ac:dyDescent="0.2">
      <c r="A194" s="34" t="str">
        <f t="shared" si="55"/>
        <v/>
      </c>
      <c r="B194" s="35">
        <f t="shared" si="80"/>
        <v>7</v>
      </c>
      <c r="C194" s="201"/>
      <c r="D194" s="79">
        <v>4</v>
      </c>
      <c r="E194" s="84">
        <f ca="1">COUNTIF($G$6:G194,G194)+COUNTIF(OFFSET($P$6,0,0,IF(MOD(ROW(P194),5)&lt;&gt;0,INT((ROW(P194)-ROW($P$6)+1)/5)*5,INT((ROW(P194)-ROW($P$6))/5)*5),1),G194)</f>
        <v>13</v>
      </c>
      <c r="F194" s="84">
        <f t="shared" ca="1" si="74"/>
        <v>13</v>
      </c>
      <c r="G194" s="182" t="str">
        <f>TKB!$C$12</f>
        <v>Tiếng Anh</v>
      </c>
      <c r="H194" s="81"/>
      <c r="I194" s="82" t="str">
        <f t="shared" ca="1" si="75"/>
        <v>Unit 6. Lesson 2</v>
      </c>
      <c r="J194" s="83">
        <f t="shared" ca="1" si="76"/>
        <v>0</v>
      </c>
      <c r="K194" s="72"/>
      <c r="L194" s="201"/>
      <c r="M194" s="79">
        <v>4</v>
      </c>
      <c r="N194" s="84">
        <f ca="1">IF(P194=0,"",COUNTIF($P$6:P194,P194)+COUNTIF(OFFSET($G$6,0,0,INT((ROW(G194)-ROW($G$6))/5+1)*5,1),P194))</f>
        <v>19</v>
      </c>
      <c r="O194" s="84">
        <f t="shared" ca="1" si="77"/>
        <v>19</v>
      </c>
      <c r="P194" s="182" t="str">
        <f>TKB!$D$12</f>
        <v>HDH-T</v>
      </c>
      <c r="Q194" s="81"/>
      <c r="R194" s="82" t="str">
        <f t="shared" ca="1" si="78"/>
        <v>Toán Ismart</v>
      </c>
      <c r="S194" s="83" t="str">
        <f t="shared" ca="1" si="79"/>
        <v>Vở CEHT, BP, PM</v>
      </c>
      <c r="U194" s="42"/>
      <c r="V194" s="122"/>
      <c r="W194" s="126"/>
      <c r="X194" s="78"/>
    </row>
    <row r="195" spans="1:24" s="77" customFormat="1" ht="24" customHeight="1" x14ac:dyDescent="0.2">
      <c r="A195" s="34" t="str">
        <f t="shared" ref="A195:A258" si="81">IF(OR(B195=$G$1,$G$1="toàn bộ"),"in","")</f>
        <v/>
      </c>
      <c r="B195" s="35">
        <f t="shared" si="80"/>
        <v>7</v>
      </c>
      <c r="C195" s="202"/>
      <c r="D195" s="95">
        <v>5</v>
      </c>
      <c r="E195" s="88">
        <f ca="1">COUNTIF($G$6:G195,G195)+COUNTIF(OFFSET($P$6,0,0,IF(MOD(ROW(P195),5)&lt;&gt;0,INT((ROW(P195)-ROW($P$6)+1)/5)*5,INT((ROW(P195)-ROW($P$6))/5)*5),1),G195)</f>
        <v>82</v>
      </c>
      <c r="F195" s="88" t="str">
        <f t="shared" si="74"/>
        <v/>
      </c>
      <c r="G195" s="183">
        <f>TKB!$C$13</f>
        <v>0</v>
      </c>
      <c r="H195" s="89"/>
      <c r="I195" s="90" t="str">
        <f t="shared" si="75"/>
        <v/>
      </c>
      <c r="J195" s="91" t="str">
        <f t="shared" si="76"/>
        <v/>
      </c>
      <c r="K195" s="72"/>
      <c r="L195" s="202"/>
      <c r="M195" s="87">
        <v>5</v>
      </c>
      <c r="N195" s="84" t="str">
        <f ca="1">IF(P195=0,"",COUNTIF($P$6:P195,P195)+COUNTIF(OFFSET($G$6,0,0,INT((ROW(G195)-ROW($G$6))/5+1)*5,1),P195))</f>
        <v/>
      </c>
      <c r="O195" s="92" t="str">
        <f t="shared" si="77"/>
        <v/>
      </c>
      <c r="P195" s="183">
        <f>TKB!$D$13</f>
        <v>0</v>
      </c>
      <c r="Q195" s="89"/>
      <c r="R195" s="90" t="str">
        <f t="shared" si="78"/>
        <v/>
      </c>
      <c r="S195" s="91" t="str">
        <f t="shared" si="79"/>
        <v/>
      </c>
      <c r="U195" s="42"/>
      <c r="V195" s="122"/>
      <c r="W195" s="126"/>
      <c r="X195" s="78"/>
    </row>
    <row r="196" spans="1:24" s="77" customFormat="1" ht="24" customHeight="1" x14ac:dyDescent="0.2">
      <c r="A196" s="34" t="str">
        <f t="shared" si="81"/>
        <v/>
      </c>
      <c r="B196" s="35">
        <f t="shared" si="80"/>
        <v>7</v>
      </c>
      <c r="C196" s="200" t="str">
        <f>CONCATENATE("Tư ",CHAR(10),DAY(V183+2),"/",MONTH(V183+2))</f>
        <v>Tư 
21/10</v>
      </c>
      <c r="D196" s="67">
        <v>1</v>
      </c>
      <c r="E196" s="68">
        <f ca="1">COUNTIF($G$6:G196,G196)+COUNTIF(OFFSET($P$6,0,0,IF(MOD(ROW(P196),5)&lt;&gt;0,INT((ROW(P196)-ROW($P$6)+1)/5)*5,INT((ROW(P196)-ROW($P$6))/5)*5),1),G196)</f>
        <v>21</v>
      </c>
      <c r="F196" s="68">
        <f t="shared" ca="1" si="74"/>
        <v>21</v>
      </c>
      <c r="G196" s="182" t="str">
        <f>TKB!$C$14</f>
        <v>Tập đọc</v>
      </c>
      <c r="H196" s="93"/>
      <c r="I196" s="70" t="str">
        <f t="shared" ca="1" si="75"/>
        <v>Thời khóa biểu</v>
      </c>
      <c r="J196" s="71" t="str">
        <f t="shared" ca="1" si="76"/>
        <v xml:space="preserve"> Máy chiếu,GAĐT</v>
      </c>
      <c r="K196" s="72"/>
      <c r="L196" s="200" t="str">
        <f>+C196</f>
        <v>Tư 
21/10</v>
      </c>
      <c r="M196" s="67">
        <v>1</v>
      </c>
      <c r="N196" s="94">
        <f ca="1">IF(P196=0,"",COUNTIF($P$6:P196,P196)+COUNTIF(OFFSET($G$6,0,0,INT((ROW(G196)-ROW($G$6))/5+1)*5,1),P196))</f>
        <v>7</v>
      </c>
      <c r="O196" s="94">
        <f t="shared" ca="1" si="77"/>
        <v>7</v>
      </c>
      <c r="P196" s="181" t="str">
        <f>TKB!$D$14</f>
        <v>HĐTT-ĐS</v>
      </c>
      <c r="Q196" s="93"/>
      <c r="R196" s="70" t="str">
        <f t="shared" ca="1" si="78"/>
        <v>Đọc sách</v>
      </c>
      <c r="S196" s="71" t="str">
        <f t="shared" ca="1" si="79"/>
        <v>sách, truyện</v>
      </c>
      <c r="U196" s="42"/>
      <c r="V196" s="122"/>
      <c r="W196" s="126"/>
      <c r="X196" s="78"/>
    </row>
    <row r="197" spans="1:24" s="77" customFormat="1" ht="24" customHeight="1" x14ac:dyDescent="0.2">
      <c r="A197" s="34" t="str">
        <f t="shared" si="81"/>
        <v/>
      </c>
      <c r="B197" s="35">
        <f t="shared" si="80"/>
        <v>7</v>
      </c>
      <c r="C197" s="201"/>
      <c r="D197" s="79">
        <v>2</v>
      </c>
      <c r="E197" s="80">
        <f ca="1">COUNTIF($G$6:G197,G197)+COUNTIF(OFFSET($P$6,0,0,IF(MOD(ROW(P197),5)&lt;&gt;0,INT((ROW(P197)-ROW($P$6)+1)/5)*5,INT((ROW(P197)-ROW($P$6))/5)*5),1),G197)</f>
        <v>14</v>
      </c>
      <c r="F197" s="80">
        <f t="shared" ca="1" si="74"/>
        <v>14</v>
      </c>
      <c r="G197" s="182" t="str">
        <f>TKB!$C$15</f>
        <v>Tiếng Anh</v>
      </c>
      <c r="H197" s="81"/>
      <c r="I197" s="82" t="str">
        <f t="shared" ca="1" si="75"/>
        <v>Unit 6. Lesson 2</v>
      </c>
      <c r="J197" s="83">
        <f t="shared" ca="1" si="76"/>
        <v>0</v>
      </c>
      <c r="K197" s="72"/>
      <c r="L197" s="201"/>
      <c r="M197" s="79">
        <v>2</v>
      </c>
      <c r="N197" s="84">
        <f ca="1">IF(P197=0,"",COUNTIF($P$6:P197,P197)+COUNTIF(OFFSET($G$6,0,0,INT((ROW(G197)-ROW($G$6))/5+1)*5,1),P197))</f>
        <v>7</v>
      </c>
      <c r="O197" s="84">
        <f t="shared" ca="1" si="77"/>
        <v>10</v>
      </c>
      <c r="P197" s="181" t="str">
        <f>TKB!$D$15</f>
        <v>Âm nhạc TC</v>
      </c>
      <c r="Q197" s="81"/>
      <c r="R197" s="82" t="str">
        <f t="shared" ca="1" si="78"/>
        <v>Ôn tập bài hát: Chúc mừng sinh nhật</v>
      </c>
      <c r="S197" s="83">
        <f t="shared" ca="1" si="79"/>
        <v>0</v>
      </c>
      <c r="U197" s="42"/>
      <c r="V197" s="122"/>
      <c r="W197" s="126"/>
      <c r="X197" s="78"/>
    </row>
    <row r="198" spans="1:24" s="77" customFormat="1" ht="24" customHeight="1" x14ac:dyDescent="0.2">
      <c r="A198" s="34" t="str">
        <f t="shared" si="81"/>
        <v/>
      </c>
      <c r="B198" s="35">
        <f t="shared" si="80"/>
        <v>7</v>
      </c>
      <c r="C198" s="201"/>
      <c r="D198" s="79">
        <v>3</v>
      </c>
      <c r="E198" s="80">
        <f ca="1">COUNTIF($G$6:G198,G198)+COUNTIF(OFFSET($P$6,0,0,IF(MOD(ROW(P198),5)&lt;&gt;0,INT((ROW(P198)-ROW($P$6)+1)/5)*5,INT((ROW(P198)-ROW($P$6))/5)*5),1),G198)</f>
        <v>33</v>
      </c>
      <c r="F198" s="80">
        <f t="shared" ca="1" si="74"/>
        <v>33</v>
      </c>
      <c r="G198" s="182" t="str">
        <f>TKB!$C$16</f>
        <v>Toán</v>
      </c>
      <c r="H198" s="81"/>
      <c r="I198" s="82" t="str">
        <f t="shared" ca="1" si="75"/>
        <v>Luyện tập</v>
      </c>
      <c r="J198" s="83" t="str">
        <f t="shared" ca="1" si="76"/>
        <v>SGK, bảng phụ, MT-MC</v>
      </c>
      <c r="K198" s="72"/>
      <c r="L198" s="201"/>
      <c r="M198" s="73">
        <v>3</v>
      </c>
      <c r="N198" s="84">
        <f ca="1">IF(P198=0,"",COUNTIF($P$6:P198,P198)+COUNTIF(OFFSET($G$6,0,0,INT((ROW(G198)-ROW($G$6))/5+1)*5,1),P198))</f>
        <v>20</v>
      </c>
      <c r="O198" s="74">
        <f t="shared" ca="1" si="77"/>
        <v>20</v>
      </c>
      <c r="P198" s="185" t="str">
        <f>TKB!$D$16</f>
        <v>HDH-T</v>
      </c>
      <c r="Q198" s="81"/>
      <c r="R198" s="82" t="str">
        <f t="shared" ca="1" si="78"/>
        <v>Phép cộng có nhớ trong phạm vi 100 dạng 6 + 5</v>
      </c>
      <c r="S198" s="83" t="str">
        <f t="shared" ca="1" si="79"/>
        <v>Vở CEHT, BP, PM</v>
      </c>
      <c r="U198" s="42"/>
      <c r="V198" s="122"/>
      <c r="W198" s="126"/>
      <c r="X198" s="78"/>
    </row>
    <row r="199" spans="1:24" s="77" customFormat="1" ht="24" customHeight="1" x14ac:dyDescent="0.2">
      <c r="A199" s="34" t="str">
        <f t="shared" si="81"/>
        <v/>
      </c>
      <c r="B199" s="35">
        <f t="shared" si="80"/>
        <v>7</v>
      </c>
      <c r="C199" s="201"/>
      <c r="D199" s="79">
        <v>4</v>
      </c>
      <c r="E199" s="84">
        <f ca="1">COUNTIF($G$6:G199,G199)+COUNTIF(OFFSET($P$6,0,0,IF(MOD(ROW(P199),5)&lt;&gt;0,INT((ROW(P199)-ROW($P$6)+1)/5)*5,INT((ROW(P199)-ROW($P$6))/5)*5),1),G199)</f>
        <v>7</v>
      </c>
      <c r="F199" s="84">
        <f t="shared" ca="1" si="74"/>
        <v>7</v>
      </c>
      <c r="G199" s="182" t="str">
        <f>TKB!$C$17</f>
        <v>Tập viết</v>
      </c>
      <c r="H199" s="81"/>
      <c r="I199" s="82" t="str">
        <f t="shared" ca="1" si="75"/>
        <v>Chữ hoa : E, Ê</v>
      </c>
      <c r="J199" s="83" t="str">
        <f ca="1">IF(G199=0,"",VLOOKUP(E199&amp;G199,PPCT,7,0))</f>
        <v xml:space="preserve">Chữ mẫu, bảng phụ, </v>
      </c>
      <c r="K199" s="72"/>
      <c r="L199" s="201"/>
      <c r="M199" s="79">
        <v>4</v>
      </c>
      <c r="N199" s="84">
        <f ca="1">IF(P199=0,"",COUNTIF($P$6:P199,P199)+COUNTIF(OFFSET($G$6,0,0,INT((ROW(G199)-ROW($G$6))/5+1)*5,1),P199))</f>
        <v>13</v>
      </c>
      <c r="O199" s="84">
        <f t="shared" ca="1" si="77"/>
        <v>13</v>
      </c>
      <c r="P199" s="182" t="str">
        <f>TKB!$D$17</f>
        <v>HĐTT-CĐ</v>
      </c>
      <c r="Q199" s="81"/>
      <c r="R199" s="82" t="str">
        <f t="shared" ca="1" si="78"/>
        <v>Khoa Ismart</v>
      </c>
      <c r="S199" s="83" t="str">
        <f t="shared" ca="1" si="79"/>
        <v>Tài liệu NSTLVM</v>
      </c>
      <c r="U199" s="42"/>
      <c r="V199" s="122"/>
      <c r="W199" s="126"/>
      <c r="X199" s="78"/>
    </row>
    <row r="200" spans="1:24" s="77" customFormat="1" ht="24" customHeight="1" x14ac:dyDescent="0.2">
      <c r="A200" s="34" t="str">
        <f t="shared" si="81"/>
        <v/>
      </c>
      <c r="B200" s="35">
        <f t="shared" si="80"/>
        <v>7</v>
      </c>
      <c r="C200" s="202"/>
      <c r="D200" s="95">
        <v>5</v>
      </c>
      <c r="E200" s="88">
        <f ca="1">COUNTIF($G$6:G200,G200)+COUNTIF(OFFSET($P$6,0,0,IF(MOD(ROW(P200),5)&lt;&gt;0,INT((ROW(P200)-ROW($P$6)+1)/5)*5,INT((ROW(P200)-ROW($P$6))/5)*5),1),G200)</f>
        <v>84</v>
      </c>
      <c r="F200" s="88" t="str">
        <f t="shared" si="74"/>
        <v/>
      </c>
      <c r="G200" s="183">
        <f>TKB!$C$18</f>
        <v>0</v>
      </c>
      <c r="H200" s="89"/>
      <c r="I200" s="90" t="str">
        <f t="shared" si="75"/>
        <v/>
      </c>
      <c r="J200" s="91" t="str">
        <f t="shared" ref="J200:J210" si="82">IF(G200=0,"",VLOOKUP(E200&amp;G200,PPCT,7,0))</f>
        <v/>
      </c>
      <c r="K200" s="72"/>
      <c r="L200" s="202"/>
      <c r="M200" s="87">
        <v>5</v>
      </c>
      <c r="N200" s="84" t="str">
        <f ca="1">IF(P200=0,"",COUNTIF($P$6:P200,P200)+COUNTIF(OFFSET($G$6,0,0,INT((ROW(G200)-ROW($G$6))/5+1)*5,1),P200))</f>
        <v/>
      </c>
      <c r="O200" s="92" t="str">
        <f t="shared" si="77"/>
        <v/>
      </c>
      <c r="P200" s="183">
        <f>TKB!$D$18</f>
        <v>0</v>
      </c>
      <c r="Q200" s="89"/>
      <c r="R200" s="90" t="str">
        <f t="shared" si="78"/>
        <v/>
      </c>
      <c r="S200" s="91" t="str">
        <f t="shared" si="79"/>
        <v/>
      </c>
      <c r="U200" s="42"/>
      <c r="V200" s="122"/>
      <c r="W200" s="126"/>
      <c r="X200" s="78"/>
    </row>
    <row r="201" spans="1:24" s="77" customFormat="1" ht="24" customHeight="1" x14ac:dyDescent="0.2">
      <c r="A201" s="34" t="str">
        <f t="shared" si="81"/>
        <v/>
      </c>
      <c r="B201" s="35">
        <f t="shared" si="80"/>
        <v>7</v>
      </c>
      <c r="C201" s="200" t="str">
        <f>CONCATENATE("Năm ",CHAR(10),DAY(V183+3),"/",MONTH(V183+3))</f>
        <v>Năm 
22/10</v>
      </c>
      <c r="D201" s="67">
        <v>1</v>
      </c>
      <c r="E201" s="68">
        <f ca="1">COUNTIF($G$6:G201,G201)+COUNTIF(OFFSET($P$6,0,0,IF(MOD(ROW(P201),5)&lt;&gt;0,INT((ROW(P201)-ROW($P$6)+1)/5)*5,INT((ROW(P201)-ROW($P$6))/5)*5),1),G201)</f>
        <v>14</v>
      </c>
      <c r="F201" s="68">
        <f t="shared" ca="1" si="74"/>
        <v>14</v>
      </c>
      <c r="G201" s="181" t="str">
        <f>TKB!$C$19</f>
        <v>Chính tả</v>
      </c>
      <c r="H201" s="93"/>
      <c r="I201" s="70" t="str">
        <f t="shared" ca="1" si="75"/>
        <v> NV: Cô giáo lớp em.</v>
      </c>
      <c r="J201" s="71" t="str">
        <f t="shared" ca="1" si="82"/>
        <v>vở mẫu, MT-MC</v>
      </c>
      <c r="K201" s="72"/>
      <c r="L201" s="200" t="str">
        <f>+C201</f>
        <v>Năm 
22/10</v>
      </c>
      <c r="M201" s="67">
        <v>1</v>
      </c>
      <c r="N201" s="94">
        <f ca="1">IF(P201=0,"",COUNTIF($P$6:P201,P201)+COUNTIF(OFFSET($G$6,0,0,INT((ROW(G201)-ROW($G$6))/5+1)*5,1),P201))</f>
        <v>7</v>
      </c>
      <c r="O201" s="94">
        <f t="shared" ca="1" si="77"/>
        <v>7</v>
      </c>
      <c r="P201" s="181" t="str">
        <f>TKB!$D$19</f>
        <v>TN&amp;XH</v>
      </c>
      <c r="Q201" s="93"/>
      <c r="R201" s="70" t="str">
        <f t="shared" ca="1" si="78"/>
        <v>Ăn, uống đầy đủ</v>
      </c>
      <c r="S201" s="71" t="str">
        <f t="shared" ca="1" si="79"/>
        <v>Tranh SGK, MT-MC</v>
      </c>
      <c r="U201" s="42"/>
      <c r="V201" s="122"/>
      <c r="W201" s="126"/>
      <c r="X201" s="78"/>
    </row>
    <row r="202" spans="1:24" s="77" customFormat="1" ht="24" customHeight="1" x14ac:dyDescent="0.2">
      <c r="A202" s="34" t="str">
        <f t="shared" si="81"/>
        <v/>
      </c>
      <c r="B202" s="35">
        <f t="shared" si="80"/>
        <v>7</v>
      </c>
      <c r="C202" s="201"/>
      <c r="D202" s="79">
        <v>2</v>
      </c>
      <c r="E202" s="80">
        <f ca="1">COUNTIF($G$6:G202,G202)+COUNTIF(OFFSET($P$6,0,0,IF(MOD(ROW(P202),5)&lt;&gt;0,INT((ROW(P202)-ROW($P$6)+1)/5)*5,INT((ROW(P202)-ROW($P$6))/5)*5),1),G202)</f>
        <v>34</v>
      </c>
      <c r="F202" s="80">
        <f t="shared" ca="1" si="74"/>
        <v>34</v>
      </c>
      <c r="G202" s="182" t="str">
        <f>TKB!$C$20</f>
        <v>Toán</v>
      </c>
      <c r="H202" s="81"/>
      <c r="I202" s="82" t="str">
        <f t="shared" ca="1" si="75"/>
        <v>6 cộng với 1 số: 6+ 5</v>
      </c>
      <c r="J202" s="83" t="str">
        <f t="shared" ca="1" si="82"/>
        <v>SGK, bảng phụ, MT-MC</v>
      </c>
      <c r="K202" s="72"/>
      <c r="L202" s="201"/>
      <c r="M202" s="79">
        <v>2</v>
      </c>
      <c r="N202" s="84">
        <f ca="1">IF(P202=0,"",COUNTIF($P$6:P202,P202)+COUNTIF(OFFSET($G$6,0,0,INT((ROW(G202)-ROW($G$6))/5+1)*5,1),P202))</f>
        <v>7</v>
      </c>
      <c r="O202" s="84">
        <f t="shared" ca="1" si="77"/>
        <v>7</v>
      </c>
      <c r="P202" s="182" t="str">
        <f>TKB!$D$20</f>
        <v>Thủ công</v>
      </c>
      <c r="Q202" s="81"/>
      <c r="R202" s="82" t="str">
        <f t="shared" ca="1" si="78"/>
        <v>Gấp thuyền phẳng đáy không mui</v>
      </c>
      <c r="S202" s="83" t="str">
        <f t="shared" ca="1" si="79"/>
        <v>GM, kéo, tranh QT</v>
      </c>
      <c r="U202" s="42"/>
      <c r="V202" s="122"/>
      <c r="W202" s="126"/>
      <c r="X202" s="78"/>
    </row>
    <row r="203" spans="1:24" s="77" customFormat="1" ht="24" customHeight="1" x14ac:dyDescent="0.2">
      <c r="A203" s="34" t="str">
        <f t="shared" si="81"/>
        <v/>
      </c>
      <c r="B203" s="35">
        <f t="shared" si="80"/>
        <v>7</v>
      </c>
      <c r="C203" s="201"/>
      <c r="D203" s="79">
        <v>3</v>
      </c>
      <c r="E203" s="84">
        <f ca="1">COUNTIF($G$6:G203,G203)+COUNTIF(OFFSET($P$6,0,0,IF(MOD(ROW(P203),5)&lt;&gt;0,INT((ROW(P203)-ROW($P$6)+1)/5)*5,INT((ROW(P203)-ROW($P$6))/5)*5),1),G203)</f>
        <v>7</v>
      </c>
      <c r="F203" s="84">
        <f t="shared" ca="1" si="74"/>
        <v>7</v>
      </c>
      <c r="G203" s="182" t="str">
        <f>TKB!$C$21</f>
        <v>Thể dục TC</v>
      </c>
      <c r="H203" s="81"/>
      <c r="I203" s="82" t="str">
        <f t="shared" ca="1" si="75"/>
        <v>Ôn 7 động tác đã học</v>
      </c>
      <c r="J203" s="83">
        <f t="shared" ca="1" si="82"/>
        <v>0</v>
      </c>
      <c r="K203" s="72"/>
      <c r="L203" s="201"/>
      <c r="M203" s="73">
        <v>3</v>
      </c>
      <c r="N203" s="84">
        <f ca="1">IF(P203=0,"",COUNTIF($P$6:P203,P203)+COUNTIF(OFFSET($G$6,0,0,INT((ROW(G203)-ROW($G$6))/5+1)*5,1),P203))</f>
        <v>21</v>
      </c>
      <c r="O203" s="74">
        <f t="shared" ca="1" si="77"/>
        <v>21</v>
      </c>
      <c r="P203" s="185" t="str">
        <f>TKB!$D$21</f>
        <v>HDH-TV</v>
      </c>
      <c r="Q203" s="81"/>
      <c r="R203" s="82" t="str">
        <f t="shared" ca="1" si="78"/>
        <v>Luyện từ và câu</v>
      </c>
      <c r="S203" s="83" t="str">
        <f t="shared" ca="1" si="79"/>
        <v>Vở CEHTV, BP, PM</v>
      </c>
      <c r="U203" s="42"/>
      <c r="V203" s="122"/>
      <c r="W203" s="126"/>
      <c r="X203" s="78"/>
    </row>
    <row r="204" spans="1:24" s="77" customFormat="1" ht="24" customHeight="1" x14ac:dyDescent="0.2">
      <c r="A204" s="34" t="str">
        <f t="shared" si="81"/>
        <v/>
      </c>
      <c r="B204" s="35">
        <f t="shared" si="80"/>
        <v>7</v>
      </c>
      <c r="C204" s="201"/>
      <c r="D204" s="79">
        <v>4</v>
      </c>
      <c r="E204" s="84">
        <f ca="1">COUNTIF($G$6:G204,G204)+COUNTIF(OFFSET($P$6,0,0,IF(MOD(ROW(P204),5)&lt;&gt;0,INT((ROW(P204)-ROW($P$6)+1)/5)*5,INT((ROW(P204)-ROW($P$6))/5)*5),1),G204)</f>
        <v>7</v>
      </c>
      <c r="F204" s="84">
        <f t="shared" ca="1" si="74"/>
        <v>7</v>
      </c>
      <c r="G204" s="182" t="str">
        <f>TKB!$C$22</f>
        <v>LT &amp; Câu</v>
      </c>
      <c r="H204" s="81"/>
      <c r="I204" s="82" t="str">
        <f t="shared" ca="1" si="75"/>
        <v>Mở rộng vốn từ: từ ngữ về các môn học. Từ chỉ hoạt động</v>
      </c>
      <c r="J204" s="83" t="str">
        <f t="shared" ca="1" si="82"/>
        <v>bảng phụ, MT-MC</v>
      </c>
      <c r="K204" s="72"/>
      <c r="L204" s="201"/>
      <c r="M204" s="79">
        <v>4</v>
      </c>
      <c r="N204" s="84">
        <f ca="1">IF(P204=0,"",COUNTIF($P$6:P204,P204)+COUNTIF(OFFSET($G$6,0,0,INT((ROW(G204)-ROW($G$6))/5+1)*5,1),P204))</f>
        <v>14</v>
      </c>
      <c r="O204" s="84">
        <f t="shared" ca="1" si="77"/>
        <v>14</v>
      </c>
      <c r="P204" s="182" t="str">
        <f>TKB!$D$22</f>
        <v>HĐTT-CĐ</v>
      </c>
      <c r="Q204" s="81"/>
      <c r="R204" s="82" t="str">
        <f t="shared" ca="1" si="78"/>
        <v>GDNSTLVM: Giới thiệu về tài liệu GDNSTLVM</v>
      </c>
      <c r="S204" s="83" t="str">
        <f t="shared" ca="1" si="79"/>
        <v>Tư liệu</v>
      </c>
      <c r="U204" s="42"/>
      <c r="V204" s="122"/>
      <c r="W204" s="126"/>
      <c r="X204" s="78"/>
    </row>
    <row r="205" spans="1:24" s="77" customFormat="1" ht="24" customHeight="1" x14ac:dyDescent="0.2">
      <c r="A205" s="34" t="str">
        <f t="shared" si="81"/>
        <v/>
      </c>
      <c r="B205" s="35">
        <f t="shared" si="80"/>
        <v>7</v>
      </c>
      <c r="C205" s="202"/>
      <c r="D205" s="95">
        <v>5</v>
      </c>
      <c r="E205" s="88">
        <f ca="1">COUNTIF($G$6:G205,G205)+COUNTIF(OFFSET($P$6,0,0,IF(MOD(ROW(P205),5)&lt;&gt;0,INT((ROW(P205)-ROW($P$6)+1)/5)*5,INT((ROW(P205)-ROW($P$6))/5)*5),1),G205)</f>
        <v>86</v>
      </c>
      <c r="F205" s="88" t="str">
        <f t="shared" si="74"/>
        <v/>
      </c>
      <c r="G205" s="183">
        <f>TKB!$C$23</f>
        <v>0</v>
      </c>
      <c r="H205" s="89"/>
      <c r="I205" s="90" t="str">
        <f t="shared" si="75"/>
        <v/>
      </c>
      <c r="J205" s="91" t="str">
        <f t="shared" si="82"/>
        <v/>
      </c>
      <c r="K205" s="72"/>
      <c r="L205" s="202"/>
      <c r="M205" s="87">
        <v>5</v>
      </c>
      <c r="N205" s="84" t="str">
        <f ca="1">IF(P205=0,"",COUNTIF($P$6:P205,P205)+COUNTIF(OFFSET($G$6,0,0,INT((ROW(G205)-ROW($G$6))/5+1)*5,1),P205))</f>
        <v/>
      </c>
      <c r="O205" s="92" t="str">
        <f t="shared" si="77"/>
        <v/>
      </c>
      <c r="P205" s="183">
        <f>TKB!$D$23</f>
        <v>0</v>
      </c>
      <c r="Q205" s="89"/>
      <c r="R205" s="90" t="str">
        <f t="shared" si="78"/>
        <v/>
      </c>
      <c r="S205" s="91" t="str">
        <f t="shared" si="79"/>
        <v/>
      </c>
      <c r="U205" s="42"/>
      <c r="V205" s="122"/>
      <c r="W205" s="126"/>
      <c r="X205" s="78"/>
    </row>
    <row r="206" spans="1:24" s="77" customFormat="1" ht="24" customHeight="1" x14ac:dyDescent="0.2">
      <c r="A206" s="34" t="str">
        <f t="shared" si="81"/>
        <v/>
      </c>
      <c r="B206" s="35">
        <f t="shared" si="80"/>
        <v>7</v>
      </c>
      <c r="C206" s="197" t="str">
        <f>CONCATENATE("Sáu ",CHAR(10),DAY(V183+4),"/",MONTH(V183+4))</f>
        <v>Sáu 
23/10</v>
      </c>
      <c r="D206" s="67">
        <v>1</v>
      </c>
      <c r="E206" s="68">
        <f ca="1">COUNTIF($G$6:G206,G206)+COUNTIF(OFFSET($P$6,0,0,IF(MOD(ROW(P206),5)&lt;&gt;0,INT((ROW(P206)-ROW($P$6)+1)/5)*5,INT((ROW(P206)-ROW($P$6))/5)*5),1),G206)</f>
        <v>7</v>
      </c>
      <c r="F206" s="68">
        <f t="shared" ca="1" si="74"/>
        <v>7</v>
      </c>
      <c r="G206" s="182" t="str">
        <f>TKB!$C$24</f>
        <v>Mĩ thuật TC</v>
      </c>
      <c r="H206" s="93"/>
      <c r="I206" s="70" t="str">
        <f t="shared" ca="1" si="75"/>
        <v>VT: đề tài an toàn giao thông</v>
      </c>
      <c r="J206" s="71">
        <f t="shared" ca="1" si="82"/>
        <v>0</v>
      </c>
      <c r="K206" s="72"/>
      <c r="L206" s="197" t="str">
        <f>+C206</f>
        <v>Sáu 
23/10</v>
      </c>
      <c r="M206" s="67">
        <v>1</v>
      </c>
      <c r="N206" s="94">
        <f ca="1">IF(P206=0,"",COUNTIF($P$6:P206,P206)+COUNTIF(OFFSET($G$6,0,0,INT((ROW(G206)-ROW($G$6))/5+1)*5,1),P206))</f>
        <v>21</v>
      </c>
      <c r="O206" s="94">
        <f t="shared" ca="1" si="77"/>
        <v>21</v>
      </c>
      <c r="P206" s="181" t="str">
        <f>TKB!$D$24</f>
        <v>HDH-T</v>
      </c>
      <c r="Q206" s="93"/>
      <c r="R206" s="82" t="str">
        <f t="shared" ca="1" si="78"/>
        <v xml:space="preserve">26 + 5 </v>
      </c>
      <c r="S206" s="71" t="str">
        <f t="shared" ca="1" si="79"/>
        <v>Vở CEHT, BP, PM</v>
      </c>
      <c r="U206" s="42"/>
      <c r="V206" s="122"/>
      <c r="W206" s="126"/>
      <c r="X206" s="78"/>
    </row>
    <row r="207" spans="1:24" s="77" customFormat="1" ht="24" customHeight="1" x14ac:dyDescent="0.2">
      <c r="A207" s="34" t="str">
        <f t="shared" si="81"/>
        <v/>
      </c>
      <c r="B207" s="35">
        <f t="shared" si="80"/>
        <v>7</v>
      </c>
      <c r="C207" s="198"/>
      <c r="D207" s="79">
        <v>2</v>
      </c>
      <c r="E207" s="80">
        <f ca="1">COUNTIF($G$6:G207,G207)+COUNTIF(OFFSET($P$6,0,0,IF(MOD(ROW(P207),5)&lt;&gt;0,INT((ROW(P207)-ROW($P$6)+1)/5)*5,INT((ROW(P207)-ROW($P$6))/5)*5),1),G207)</f>
        <v>7</v>
      </c>
      <c r="F207" s="80">
        <f t="shared" ca="1" si="74"/>
        <v>7</v>
      </c>
      <c r="G207" s="182" t="str">
        <f>TKB!$C$25</f>
        <v>Tập làm văn</v>
      </c>
      <c r="H207" s="81"/>
      <c r="I207" s="82" t="str">
        <f t="shared" ca="1" si="75"/>
        <v>Kể ngắn theo tranh. Luyện tập về thời khoá biểu.</v>
      </c>
      <c r="J207" s="83" t="str">
        <f t="shared" ca="1" si="82"/>
        <v>MT-MC,bảng phụ</v>
      </c>
      <c r="K207" s="72"/>
      <c r="L207" s="198"/>
      <c r="M207" s="79">
        <v>2</v>
      </c>
      <c r="N207" s="84">
        <f ca="1">IF(P207=0,"",COUNTIF($P$6:P207,P207)+COUNTIF(OFFSET($G$6,0,0,INT((ROW(G207)-ROW($G$6))/5+1)*5,1),P207))</f>
        <v>7</v>
      </c>
      <c r="O207" s="84">
        <f t="shared" ca="1" si="77"/>
        <v>7</v>
      </c>
      <c r="P207" s="182" t="str">
        <f>TKB!$D$25</f>
        <v>HĐTT-SHL</v>
      </c>
      <c r="Q207" s="81"/>
      <c r="R207" s="82" t="str">
        <f t="shared" ca="1" si="78"/>
        <v>Sơ kết tuần 7</v>
      </c>
      <c r="S207" s="83" t="str">
        <f t="shared" ca="1" si="79"/>
        <v>phần thưởng</v>
      </c>
      <c r="U207" s="42"/>
      <c r="V207" s="122"/>
      <c r="W207" s="126"/>
      <c r="X207" s="78"/>
    </row>
    <row r="208" spans="1:24" s="77" customFormat="1" ht="24" customHeight="1" x14ac:dyDescent="0.2">
      <c r="A208" s="34" t="str">
        <f t="shared" si="81"/>
        <v/>
      </c>
      <c r="B208" s="35">
        <f t="shared" si="80"/>
        <v>7</v>
      </c>
      <c r="C208" s="198"/>
      <c r="D208" s="73">
        <v>3</v>
      </c>
      <c r="E208" s="84">
        <f ca="1">COUNTIF($G$6:G208,G208)+COUNTIF(OFFSET($P$6,0,0,IF(MOD(ROW(P208),5)&lt;&gt;0,INT((ROW(P208)-ROW($P$6)+1)/5)*5,INT((ROW(P208)-ROW($P$6))/5)*5),1),G208)</f>
        <v>35</v>
      </c>
      <c r="F208" s="84">
        <f t="shared" ca="1" si="74"/>
        <v>35</v>
      </c>
      <c r="G208" s="182" t="str">
        <f>TKB!$C$26</f>
        <v>Toán</v>
      </c>
      <c r="H208" s="81"/>
      <c r="I208" s="82" t="str">
        <f t="shared" ca="1" si="75"/>
        <v>26 + 5</v>
      </c>
      <c r="J208" s="83" t="str">
        <f t="shared" ca="1" si="82"/>
        <v>SGK, bảng phụ, MT-MC</v>
      </c>
      <c r="K208" s="72"/>
      <c r="L208" s="198"/>
      <c r="M208" s="73">
        <v>3</v>
      </c>
      <c r="N208" s="84" t="str">
        <f ca="1">IF(P208=0,"",COUNTIF($P$6:P208,P208)+COUNTIF(OFFSET($G$6,0,0,INT((ROW(G208)-ROW($G$6))/5+1)*5,1),P208))</f>
        <v/>
      </c>
      <c r="O208" s="74" t="str">
        <f t="shared" si="77"/>
        <v/>
      </c>
      <c r="P208" s="185">
        <f>TKB!$D$26</f>
        <v>0</v>
      </c>
      <c r="Q208" s="81"/>
      <c r="R208" s="82" t="str">
        <f t="shared" si="78"/>
        <v/>
      </c>
      <c r="S208" s="83" t="str">
        <f t="shared" si="79"/>
        <v/>
      </c>
      <c r="U208" s="42"/>
      <c r="V208" s="122"/>
      <c r="W208" s="126"/>
      <c r="X208" s="78"/>
    </row>
    <row r="209" spans="1:24" s="77" customFormat="1" ht="24" customHeight="1" x14ac:dyDescent="0.2">
      <c r="A209" s="34" t="str">
        <f t="shared" si="81"/>
        <v/>
      </c>
      <c r="B209" s="35">
        <f t="shared" si="80"/>
        <v>7</v>
      </c>
      <c r="C209" s="198"/>
      <c r="D209" s="79">
        <v>4</v>
      </c>
      <c r="E209" s="84">
        <f ca="1">COUNTIF($G$6:G209,G209)+COUNTIF(OFFSET($P$6,0,0,IF(MOD(ROW(P209),5)&lt;&gt;0,INT((ROW(P209)-ROW($P$6)+1)/5)*5,INT((ROW(P209)-ROW($P$6))/5)*5),1),G209)</f>
        <v>7</v>
      </c>
      <c r="F209" s="84">
        <f t="shared" ca="1" si="74"/>
        <v>7</v>
      </c>
      <c r="G209" s="182" t="str">
        <f>TKB!$C$27</f>
        <v>Đạo đức</v>
      </c>
      <c r="H209" s="81"/>
      <c r="I209" s="82" t="str">
        <f t="shared" ca="1" si="75"/>
        <v>Chăm làm việc nhà (tiết 1)</v>
      </c>
      <c r="J209" s="83" t="str">
        <f t="shared" ca="1" si="82"/>
        <v>Tranh, máy chiếu</v>
      </c>
      <c r="K209" s="72"/>
      <c r="L209" s="198"/>
      <c r="M209" s="79">
        <v>4</v>
      </c>
      <c r="N209" s="84" t="str">
        <f ca="1">IF(P209=0,"",COUNTIF($P$6:P209,P209)+COUNTIF(OFFSET($G$6,0,0,INT((ROW(G209)-ROW($G$6))/5+1)*5,1),P209))</f>
        <v/>
      </c>
      <c r="O209" s="84" t="str">
        <f t="shared" si="77"/>
        <v/>
      </c>
      <c r="P209" s="182">
        <f>TKB!$D$27</f>
        <v>0</v>
      </c>
      <c r="Q209" s="81"/>
      <c r="R209" s="82" t="str">
        <f t="shared" si="78"/>
        <v/>
      </c>
      <c r="S209" s="83" t="str">
        <f t="shared" si="79"/>
        <v/>
      </c>
      <c r="U209" s="42"/>
      <c r="V209" s="122"/>
      <c r="W209" s="126"/>
      <c r="X209" s="78"/>
    </row>
    <row r="210" spans="1:24" s="77" customFormat="1" ht="24" customHeight="1" thickBot="1" x14ac:dyDescent="0.25">
      <c r="A210" s="34" t="str">
        <f t="shared" si="81"/>
        <v/>
      </c>
      <c r="B210" s="35">
        <f t="shared" si="80"/>
        <v>7</v>
      </c>
      <c r="C210" s="199"/>
      <c r="D210" s="96">
        <v>5</v>
      </c>
      <c r="E210" s="97">
        <f ca="1">COUNTIF($G$6:G210,G210)+COUNTIF(OFFSET($P$6,0,0,IF(MOD(ROW(P210),5)&lt;&gt;0,INT((ROW(P210)-ROW($P$6)+1)/5)*5,INT((ROW(P210)-ROW($P$6))/5)*5),1),G210)</f>
        <v>88</v>
      </c>
      <c r="F210" s="97" t="str">
        <f t="shared" si="74"/>
        <v/>
      </c>
      <c r="G210" s="184">
        <f>TKB!$C$28</f>
        <v>0</v>
      </c>
      <c r="H210" s="98" t="str">
        <f t="shared" ref="H210" si="83">IF(AND($M$1&lt;&gt;"",F210&lt;&gt;""),$M$1,IF(LEN(G210)&gt;$Q$1,RIGHT(G210,$Q$1),""))</f>
        <v/>
      </c>
      <c r="I210" s="99" t="str">
        <f t="shared" si="75"/>
        <v/>
      </c>
      <c r="J210" s="100" t="str">
        <f t="shared" si="82"/>
        <v/>
      </c>
      <c r="K210" s="72"/>
      <c r="L210" s="199"/>
      <c r="M210" s="101">
        <v>5</v>
      </c>
      <c r="N210" s="97" t="str">
        <f ca="1">IF(P210=0,"",COUNTIF($P$6:P210,P210)+COUNTIF(OFFSET($G$6,0,0,INT((ROW(G210)-ROW($G$6))/5+1)*5,1),P210))</f>
        <v/>
      </c>
      <c r="O210" s="97" t="str">
        <f t="shared" si="77"/>
        <v/>
      </c>
      <c r="P210" s="184">
        <f>TKB!$D$28</f>
        <v>0</v>
      </c>
      <c r="Q210" s="98" t="str">
        <f t="shared" ref="Q210" si="84">IF(AND($M$1&lt;&gt;"",O210&lt;&gt;""),$M$1,IF(LEN(P210)&gt;$Q$1,RIGHT(P210,$Q$1),""))</f>
        <v/>
      </c>
      <c r="R210" s="99" t="str">
        <f t="shared" si="78"/>
        <v/>
      </c>
      <c r="S210" s="100" t="str">
        <f t="shared" si="79"/>
        <v/>
      </c>
      <c r="U210" s="42"/>
      <c r="V210" s="122"/>
      <c r="W210" s="126"/>
      <c r="X210" s="78"/>
    </row>
    <row r="211" spans="1:24" s="34" customFormat="1" ht="24" customHeight="1" x14ac:dyDescent="0.2">
      <c r="A211" s="34" t="str">
        <f t="shared" si="81"/>
        <v/>
      </c>
      <c r="B211" s="35">
        <f t="shared" si="80"/>
        <v>7</v>
      </c>
      <c r="C211" s="206"/>
      <c r="D211" s="206"/>
      <c r="E211" s="206"/>
      <c r="F211" s="206"/>
      <c r="G211" s="206"/>
      <c r="H211" s="206"/>
      <c r="I211" s="206"/>
      <c r="J211" s="206"/>
      <c r="K211" s="179"/>
      <c r="L211" s="207"/>
      <c r="M211" s="207"/>
      <c r="N211" s="207"/>
      <c r="O211" s="207"/>
      <c r="P211" s="207"/>
      <c r="Q211" s="207"/>
      <c r="R211" s="207"/>
      <c r="S211" s="207"/>
      <c r="U211" s="42"/>
      <c r="V211" s="122"/>
      <c r="W211" s="126"/>
      <c r="X211" s="43"/>
    </row>
    <row r="212" spans="1:24" s="34" customFormat="1" ht="57.95" customHeight="1" x14ac:dyDescent="0.2">
      <c r="A212" s="34" t="str">
        <f t="shared" si="81"/>
        <v/>
      </c>
      <c r="B212" s="35">
        <f t="shared" ref="B212" si="85">+B213</f>
        <v>8</v>
      </c>
      <c r="C212" s="102" t="str">
        <f>'HUONG DAN'!B54</f>
        <v>©Trường Tiểu học Lê Ngọc Hân, Gia Lâm</v>
      </c>
      <c r="D212" s="179"/>
      <c r="E212" s="103"/>
      <c r="F212" s="103"/>
      <c r="G212" s="104"/>
      <c r="H212" s="104"/>
      <c r="I212" s="104"/>
      <c r="J212" s="104"/>
      <c r="K212" s="104"/>
      <c r="L212" s="180"/>
      <c r="M212" s="180"/>
      <c r="N212" s="105"/>
      <c r="O212" s="105"/>
      <c r="P212" s="106"/>
      <c r="Q212" s="106"/>
      <c r="R212" s="208"/>
      <c r="S212" s="208"/>
      <c r="U212" s="42"/>
      <c r="V212" s="122"/>
      <c r="W212" s="126"/>
      <c r="X212" s="43"/>
    </row>
    <row r="213" spans="1:24" s="34" customFormat="1" ht="24" customHeight="1" thickBot="1" x14ac:dyDescent="0.25">
      <c r="A213" s="34" t="str">
        <f t="shared" si="81"/>
        <v/>
      </c>
      <c r="B213" s="35">
        <f t="shared" ref="B213" si="86">+C213</f>
        <v>8</v>
      </c>
      <c r="C213" s="203">
        <f>+C183+1</f>
        <v>8</v>
      </c>
      <c r="D213" s="203"/>
      <c r="E213" s="44"/>
      <c r="F213" s="103" t="str">
        <f>CONCATENATE("(Từ ngày ",DAY(V213)&amp;"/"&amp; MONTH(V213) &amp;"/"&amp;YEAR(V213)&amp; " đến ngày "  &amp;DAY(V213+4)&amp;  "/" &amp; MONTH(V213+4) &amp; "/" &amp; YEAR(V213+4),")")</f>
        <v>(Từ ngày 26/10/2020 đến ngày 30/10/2020)</v>
      </c>
      <c r="G213" s="104"/>
      <c r="H213" s="104"/>
      <c r="I213" s="40"/>
      <c r="J213" s="40"/>
      <c r="K213" s="40"/>
      <c r="L213" s="48"/>
      <c r="M213" s="48"/>
      <c r="N213" s="49"/>
      <c r="O213" s="49"/>
      <c r="P213" s="50"/>
      <c r="Q213" s="50"/>
      <c r="R213" s="106"/>
      <c r="S213" s="47"/>
      <c r="U213" s="51" t="s">
        <v>32</v>
      </c>
      <c r="V213" s="122">
        <f>$U$1+(C213-1)*7+W213</f>
        <v>44130</v>
      </c>
      <c r="W213" s="127">
        <v>0</v>
      </c>
      <c r="X213" s="43"/>
    </row>
    <row r="214" spans="1:24" s="52" customFormat="1" ht="24" customHeight="1" x14ac:dyDescent="0.2">
      <c r="A214" s="34" t="str">
        <f t="shared" si="81"/>
        <v/>
      </c>
      <c r="B214" s="35">
        <f t="shared" ref="B214:B215" si="87">+B213</f>
        <v>8</v>
      </c>
      <c r="C214" s="204" t="s">
        <v>31</v>
      </c>
      <c r="D214" s="204"/>
      <c r="E214" s="205"/>
      <c r="F214" s="204"/>
      <c r="G214" s="204"/>
      <c r="H214" s="204"/>
      <c r="I214" s="204"/>
      <c r="J214" s="204"/>
      <c r="K214" s="107"/>
      <c r="L214" s="204" t="s">
        <v>0</v>
      </c>
      <c r="M214" s="204"/>
      <c r="N214" s="204"/>
      <c r="O214" s="204"/>
      <c r="P214" s="204"/>
      <c r="Q214" s="204"/>
      <c r="R214" s="204"/>
      <c r="S214" s="204"/>
      <c r="U214" s="42"/>
      <c r="V214" s="123"/>
      <c r="W214" s="128"/>
      <c r="X214" s="53"/>
    </row>
    <row r="215" spans="1:24" s="64" customFormat="1" ht="42.75" x14ac:dyDescent="0.2">
      <c r="A215" s="34" t="str">
        <f t="shared" si="81"/>
        <v/>
      </c>
      <c r="B215" s="35">
        <f t="shared" si="87"/>
        <v>8</v>
      </c>
      <c r="C215" s="108" t="s">
        <v>1</v>
      </c>
      <c r="D215" s="109" t="s">
        <v>2</v>
      </c>
      <c r="E215" s="110" t="s">
        <v>25</v>
      </c>
      <c r="F215" s="110" t="s">
        <v>3</v>
      </c>
      <c r="G215" s="111" t="s">
        <v>10</v>
      </c>
      <c r="H215" s="111" t="s">
        <v>24</v>
      </c>
      <c r="I215" s="111" t="s">
        <v>4</v>
      </c>
      <c r="J215" s="112" t="s">
        <v>5</v>
      </c>
      <c r="K215" s="59"/>
      <c r="L215" s="60" t="s">
        <v>1</v>
      </c>
      <c r="M215" s="61" t="s">
        <v>2</v>
      </c>
      <c r="N215" s="62" t="s">
        <v>25</v>
      </c>
      <c r="O215" s="56" t="s">
        <v>3</v>
      </c>
      <c r="P215" s="63" t="s">
        <v>11</v>
      </c>
      <c r="Q215" s="63" t="s">
        <v>24</v>
      </c>
      <c r="R215" s="63" t="s">
        <v>4</v>
      </c>
      <c r="S215" s="58" t="s">
        <v>5</v>
      </c>
      <c r="U215" s="65"/>
      <c r="V215" s="124"/>
      <c r="W215" s="129"/>
      <c r="X215" s="66"/>
    </row>
    <row r="216" spans="1:24" s="77" customFormat="1" ht="24" customHeight="1" x14ac:dyDescent="0.2">
      <c r="A216" s="34" t="str">
        <f t="shared" si="81"/>
        <v/>
      </c>
      <c r="B216" s="35">
        <f t="shared" si="80"/>
        <v>8</v>
      </c>
      <c r="C216" s="197" t="str">
        <f>CONCATENATE("Hai  ",CHAR(10),DAY(V213),"/",MONTH(V213))</f>
        <v>Hai  
26/10</v>
      </c>
      <c r="D216" s="67">
        <v>1</v>
      </c>
      <c r="E216" s="68">
        <f ca="1">COUNTIF($G$6:G216,G216)+COUNTIF(OFFSET($P$6,0,0,IF(MOD(ROW(P216),5)&lt;&gt;0,INT((ROW(P216)-ROW($P$6)+1)/5)*5,INT((ROW(P216)-ROW($P$6))/5)*5),1),G216)</f>
        <v>8</v>
      </c>
      <c r="F216" s="68">
        <f t="shared" ref="F216:F240" ca="1" si="88">IF(G216=0,"",VLOOKUP(E216&amp;G216,PPCT,2,0))</f>
        <v>8</v>
      </c>
      <c r="G216" s="181" t="str">
        <f>TKB!$C$4</f>
        <v>HĐTT-CC</v>
      </c>
      <c r="H216" s="69"/>
      <c r="I216" s="70" t="str">
        <f t="shared" ref="I216:I240" ca="1" si="89">IF(G216=0,"",VLOOKUP(E216&amp;G216,PPCT,6,0))</f>
        <v>Chào cờ</v>
      </c>
      <c r="J216" s="71">
        <f t="shared" ref="J216:J228" ca="1" si="90">IF(G216=0,"",VLOOKUP(E216&amp;G216,PPCT,7,0))</f>
        <v>0</v>
      </c>
      <c r="K216" s="72"/>
      <c r="L216" s="198" t="str">
        <f>+C216</f>
        <v>Hai  
26/10</v>
      </c>
      <c r="M216" s="73">
        <v>1</v>
      </c>
      <c r="N216" s="74">
        <f ca="1">IF(P216=0,"",COUNTIF($P$6:P216,P216)+COUNTIF(OFFSET($G$6,0,0,INT((ROW(G216)-ROW($G$6))/5+1)*5,1),P216))</f>
        <v>8</v>
      </c>
      <c r="O216" s="68">
        <f t="shared" ref="O216:O240" ca="1" si="91">IF(P216=0,"",VLOOKUP(N216&amp;P216,PPCT,2,0))</f>
        <v>8</v>
      </c>
      <c r="P216" s="185" t="str">
        <f>TKB!$D$4</f>
        <v>Âm nhạc</v>
      </c>
      <c r="Q216" s="69"/>
      <c r="R216" s="75" t="str">
        <f t="shared" ref="R216:R240" ca="1" si="92">IF(P216=0,"",VLOOKUP(N216&amp;P216,PPCT,6,0))</f>
        <v>Ôn tập 3 bài hát: Thật là hay, Xoè hoa, Múa vui</v>
      </c>
      <c r="S216" s="76">
        <f t="shared" ref="S216:S240" ca="1" si="93">IF(P216=0,"",VLOOKUP(N216&amp;P216,PPCT,7,0))</f>
        <v>0</v>
      </c>
      <c r="U216" s="42"/>
      <c r="V216" s="122"/>
      <c r="W216" s="126"/>
      <c r="X216" s="78"/>
    </row>
    <row r="217" spans="1:24" s="77" customFormat="1" ht="24" customHeight="1" x14ac:dyDescent="0.2">
      <c r="A217" s="34" t="str">
        <f t="shared" si="81"/>
        <v/>
      </c>
      <c r="B217" s="35">
        <f t="shared" si="80"/>
        <v>8</v>
      </c>
      <c r="C217" s="198"/>
      <c r="D217" s="79">
        <v>2</v>
      </c>
      <c r="E217" s="80">
        <f ca="1">COUNTIF($G$6:G217,G217)+COUNTIF(OFFSET($P$6,0,0,IF(MOD(ROW(P217),5)&lt;&gt;0,INT((ROW(P217)-ROW($P$6)+1)/5)*5,INT((ROW(P217)-ROW($P$6))/5)*5),1),G217)</f>
        <v>36</v>
      </c>
      <c r="F217" s="80">
        <f t="shared" ca="1" si="88"/>
        <v>36</v>
      </c>
      <c r="G217" s="182" t="str">
        <f>TKB!$C$5</f>
        <v>Toán</v>
      </c>
      <c r="H217" s="81"/>
      <c r="I217" s="82" t="str">
        <f t="shared" ca="1" si="89"/>
        <v>36 + 15</v>
      </c>
      <c r="J217" s="83" t="str">
        <f t="shared" ca="1" si="90"/>
        <v>SGK, bảng phụ, MT-MC</v>
      </c>
      <c r="K217" s="72"/>
      <c r="L217" s="198"/>
      <c r="M217" s="79">
        <v>2</v>
      </c>
      <c r="N217" s="84">
        <f ca="1">IF(P217=0,"",COUNTIF($P$6:P217,P217)+COUNTIF(OFFSET($G$6,0,0,INT((ROW(G217)-ROW($G$6))/5+1)*5,1),P217))</f>
        <v>15</v>
      </c>
      <c r="O217" s="84">
        <f t="shared" ca="1" si="91"/>
        <v>15</v>
      </c>
      <c r="P217" s="182" t="str">
        <f>TKB!$D$5</f>
        <v>Thể dục</v>
      </c>
      <c r="Q217" s="81"/>
      <c r="R217" s="82" t="str">
        <f t="shared" ca="1" si="92"/>
        <v>Động tác điều hòa. Trò chơi: Bịt mắt bắt dê</v>
      </c>
      <c r="S217" s="85">
        <f t="shared" ca="1" si="93"/>
        <v>0</v>
      </c>
      <c r="U217" s="42"/>
      <c r="V217" s="122"/>
      <c r="W217" s="126"/>
      <c r="X217" s="78"/>
    </row>
    <row r="218" spans="1:24" s="77" customFormat="1" ht="24" customHeight="1" x14ac:dyDescent="0.2">
      <c r="A218" s="34" t="str">
        <f t="shared" si="81"/>
        <v/>
      </c>
      <c r="B218" s="35">
        <f t="shared" si="80"/>
        <v>8</v>
      </c>
      <c r="C218" s="198"/>
      <c r="D218" s="73">
        <v>3</v>
      </c>
      <c r="E218" s="84">
        <f ca="1">COUNTIF($G$6:G218,G218)+COUNTIF(OFFSET($P$6,0,0,IF(MOD(ROW(P218),5)&lt;&gt;0,INT((ROW(P218)-ROW($P$6)+1)/5)*5,INT((ROW(P218)-ROW($P$6))/5)*5),1),G218)</f>
        <v>22</v>
      </c>
      <c r="F218" s="84">
        <f t="shared" ca="1" si="88"/>
        <v>22</v>
      </c>
      <c r="G218" s="182" t="str">
        <f>TKB!$C$6</f>
        <v>Tập đọc</v>
      </c>
      <c r="H218" s="81"/>
      <c r="I218" s="82" t="str">
        <f t="shared" ca="1" si="89"/>
        <v>Người mẹ hiền.</v>
      </c>
      <c r="J218" s="83" t="str">
        <f t="shared" ca="1" si="90"/>
        <v xml:space="preserve"> Máy chiếu,GAĐT</v>
      </c>
      <c r="K218" s="72"/>
      <c r="L218" s="198"/>
      <c r="M218" s="73">
        <v>3</v>
      </c>
      <c r="N218" s="84">
        <f ca="1">IF(P218=0,"",COUNTIF($P$6:P218,P218)+COUNTIF(OFFSET($G$6,0,0,INT((ROW(G218)-ROW($G$6))/5+1)*5,1),P218))</f>
        <v>22</v>
      </c>
      <c r="O218" s="74">
        <f t="shared" ca="1" si="91"/>
        <v>22</v>
      </c>
      <c r="P218" s="185" t="str">
        <f>TKB!$D$6</f>
        <v>HDH-TV</v>
      </c>
      <c r="Q218" s="81"/>
      <c r="R218" s="75" t="str">
        <f t="shared" ca="1" si="92"/>
        <v>Tập làm văn</v>
      </c>
      <c r="S218" s="83" t="str">
        <f t="shared" ca="1" si="93"/>
        <v>Vở CEHTV, BP, PM</v>
      </c>
      <c r="U218" s="42"/>
      <c r="V218" s="122"/>
      <c r="W218" s="126"/>
      <c r="X218" s="78"/>
    </row>
    <row r="219" spans="1:24" s="77" customFormat="1" ht="24" customHeight="1" x14ac:dyDescent="0.2">
      <c r="A219" s="34" t="str">
        <f t="shared" si="81"/>
        <v/>
      </c>
      <c r="B219" s="35">
        <f t="shared" si="80"/>
        <v>8</v>
      </c>
      <c r="C219" s="198"/>
      <c r="D219" s="79">
        <v>4</v>
      </c>
      <c r="E219" s="84">
        <f ca="1">COUNTIF($G$6:G219,G219)+COUNTIF(OFFSET($P$6,0,0,IF(MOD(ROW(P219),5)&lt;&gt;0,INT((ROW(P219)-ROW($P$6)+1)/5)*5,INT((ROW(P219)-ROW($P$6))/5)*5),1),G219)</f>
        <v>23</v>
      </c>
      <c r="F219" s="84">
        <f t="shared" ca="1" si="88"/>
        <v>23</v>
      </c>
      <c r="G219" s="182" t="str">
        <f>TKB!$C$7</f>
        <v>Tập đọc</v>
      </c>
      <c r="H219" s="81"/>
      <c r="I219" s="82" t="str">
        <f t="shared" ca="1" si="89"/>
        <v>Người mẹ hiền.</v>
      </c>
      <c r="J219" s="83" t="str">
        <f t="shared" ca="1" si="90"/>
        <v xml:space="preserve"> Máy chiếu,GAĐT</v>
      </c>
      <c r="K219" s="72"/>
      <c r="L219" s="198"/>
      <c r="M219" s="79">
        <v>4</v>
      </c>
      <c r="N219" s="84" t="str">
        <f ca="1">IF(P219=0,"",COUNTIF($P$6:P219,P219)+COUNTIF(OFFSET($G$6,0,0,INT((ROW(G219)-ROW($G$6))/5+1)*5,1),P219))</f>
        <v/>
      </c>
      <c r="O219" s="84" t="str">
        <f t="shared" si="91"/>
        <v/>
      </c>
      <c r="P219" s="182">
        <f>TKB!$D$7</f>
        <v>0</v>
      </c>
      <c r="Q219" s="81"/>
      <c r="R219" s="82" t="str">
        <f t="shared" si="92"/>
        <v/>
      </c>
      <c r="S219" s="76" t="str">
        <f t="shared" si="93"/>
        <v/>
      </c>
      <c r="U219" s="42"/>
      <c r="V219" s="122"/>
      <c r="W219" s="126"/>
      <c r="X219" s="78"/>
    </row>
    <row r="220" spans="1:24" s="77" customFormat="1" ht="24" customHeight="1" x14ac:dyDescent="0.2">
      <c r="A220" s="34" t="str">
        <f t="shared" si="81"/>
        <v/>
      </c>
      <c r="B220" s="35">
        <f t="shared" si="80"/>
        <v>8</v>
      </c>
      <c r="C220" s="198"/>
      <c r="D220" s="87">
        <v>5</v>
      </c>
      <c r="E220" s="88">
        <f ca="1">COUNTIF($G$6:G220,G220)+COUNTIF(OFFSET($P$6,0,0,IF(MOD(ROW(P220),5)&lt;&gt;0,INT((ROW(P220)-ROW($P$6)+1)/5)*5,INT((ROW(P220)-ROW($P$6))/5)*5),1),G220)</f>
        <v>92</v>
      </c>
      <c r="F220" s="88" t="str">
        <f t="shared" si="88"/>
        <v/>
      </c>
      <c r="G220" s="183">
        <f>TKB!$C$8</f>
        <v>0</v>
      </c>
      <c r="H220" s="89"/>
      <c r="I220" s="90" t="str">
        <f t="shared" si="89"/>
        <v/>
      </c>
      <c r="J220" s="91" t="str">
        <f t="shared" si="90"/>
        <v/>
      </c>
      <c r="K220" s="72"/>
      <c r="L220" s="198"/>
      <c r="M220" s="87">
        <v>5</v>
      </c>
      <c r="N220" s="84" t="str">
        <f ca="1">IF(P220=0,"",COUNTIF($P$6:P220,P220)+COUNTIF(OFFSET($G$6,0,0,INT((ROW(G220)-ROW($G$6))/5+1)*5,1),P220))</f>
        <v/>
      </c>
      <c r="O220" s="92" t="str">
        <f t="shared" si="91"/>
        <v/>
      </c>
      <c r="P220" s="183">
        <f>TKB!$D$8</f>
        <v>0</v>
      </c>
      <c r="Q220" s="89"/>
      <c r="R220" s="90" t="str">
        <f t="shared" si="92"/>
        <v/>
      </c>
      <c r="S220" s="91" t="str">
        <f t="shared" si="93"/>
        <v/>
      </c>
      <c r="U220" s="42"/>
      <c r="V220" s="122"/>
      <c r="W220" s="126"/>
      <c r="X220" s="78"/>
    </row>
    <row r="221" spans="1:24" s="77" customFormat="1" ht="24" customHeight="1" x14ac:dyDescent="0.2">
      <c r="A221" s="34" t="str">
        <f t="shared" si="81"/>
        <v/>
      </c>
      <c r="B221" s="35">
        <f t="shared" si="80"/>
        <v>8</v>
      </c>
      <c r="C221" s="200" t="str">
        <f>CONCATENATE("Ba  ",CHAR(10),DAY(V213+1),"/",MONTH(V213+1))</f>
        <v>Ba  
27/10</v>
      </c>
      <c r="D221" s="67">
        <v>1</v>
      </c>
      <c r="E221" s="68">
        <f ca="1">COUNTIF($G$6:G221,G221)+COUNTIF(OFFSET($P$6,0,0,IF(MOD(ROW(P221),5)&lt;&gt;0,INT((ROW(P221)-ROW($P$6)+1)/5)*5,INT((ROW(P221)-ROW($P$6))/5)*5),1),G221)</f>
        <v>15</v>
      </c>
      <c r="F221" s="68">
        <f t="shared" ca="1" si="88"/>
        <v>15</v>
      </c>
      <c r="G221" s="182" t="str">
        <f>TKB!$C$9</f>
        <v>Chính tả</v>
      </c>
      <c r="H221" s="93"/>
      <c r="I221" s="70" t="str">
        <f t="shared" ca="1" si="89"/>
        <v> TC: Người mẹ hiền</v>
      </c>
      <c r="J221" s="71" t="str">
        <f t="shared" ca="1" si="90"/>
        <v>vở mẫu, MT-MC</v>
      </c>
      <c r="K221" s="72"/>
      <c r="L221" s="200" t="str">
        <f>+C221</f>
        <v>Ba  
27/10</v>
      </c>
      <c r="M221" s="67">
        <v>1</v>
      </c>
      <c r="N221" s="94">
        <f ca="1">IF(P221=0,"",COUNTIF($P$6:P221,P221)+COUNTIF(OFFSET($G$6,0,0,INT((ROW(G221)-ROW($G$6))/5+1)*5,1),P221))</f>
        <v>8</v>
      </c>
      <c r="O221" s="94">
        <f t="shared" ca="1" si="91"/>
        <v>8</v>
      </c>
      <c r="P221" s="181" t="str">
        <f>TKB!$D$9</f>
        <v>Kể chuyện</v>
      </c>
      <c r="Q221" s="93"/>
      <c r="R221" s="70" t="str">
        <f t="shared" ca="1" si="92"/>
        <v>Người mẹ hiền.</v>
      </c>
      <c r="S221" s="71" t="str">
        <f t="shared" ca="1" si="93"/>
        <v>Tranh SGK</v>
      </c>
      <c r="U221" s="42"/>
      <c r="V221" s="122"/>
      <c r="W221" s="126"/>
      <c r="X221" s="78"/>
    </row>
    <row r="222" spans="1:24" s="77" customFormat="1" ht="24" customHeight="1" x14ac:dyDescent="0.2">
      <c r="A222" s="34" t="str">
        <f t="shared" si="81"/>
        <v/>
      </c>
      <c r="B222" s="35">
        <f t="shared" si="80"/>
        <v>8</v>
      </c>
      <c r="C222" s="201"/>
      <c r="D222" s="79">
        <v>2</v>
      </c>
      <c r="E222" s="80">
        <f ca="1">COUNTIF($G$6:G222,G222)+COUNTIF(OFFSET($P$6,0,0,IF(MOD(ROW(P222),5)&lt;&gt;0,INT((ROW(P222)-ROW($P$6)+1)/5)*5,INT((ROW(P222)-ROW($P$6))/5)*5),1),G222)</f>
        <v>37</v>
      </c>
      <c r="F222" s="80">
        <f t="shared" ca="1" si="88"/>
        <v>37</v>
      </c>
      <c r="G222" s="182" t="str">
        <f>TKB!$C$10</f>
        <v>Toán</v>
      </c>
      <c r="H222" s="81"/>
      <c r="I222" s="82" t="str">
        <f t="shared" ca="1" si="89"/>
        <v>Luyện tập</v>
      </c>
      <c r="J222" s="83" t="str">
        <f t="shared" ca="1" si="90"/>
        <v>SGK, bảng phụ, MT-MC</v>
      </c>
      <c r="K222" s="72"/>
      <c r="L222" s="201"/>
      <c r="M222" s="79">
        <v>2</v>
      </c>
      <c r="N222" s="84">
        <f ca="1">IF(P222=0,"",COUNTIF($P$6:P222,P222)+COUNTIF(OFFSET($G$6,0,0,INT((ROW(G222)-ROW($G$6))/5+1)*5,1),P222))</f>
        <v>16</v>
      </c>
      <c r="O222" s="84">
        <f t="shared" ca="1" si="91"/>
        <v>16</v>
      </c>
      <c r="P222" s="182" t="str">
        <f>TKB!$D$10</f>
        <v>Thể dục</v>
      </c>
      <c r="Q222" s="81"/>
      <c r="R222" s="82" t="str">
        <f t="shared" ca="1" si="92"/>
        <v>Ôn bài TDPTC</v>
      </c>
      <c r="S222" s="83">
        <f t="shared" ca="1" si="93"/>
        <v>0</v>
      </c>
      <c r="U222" s="42"/>
      <c r="V222" s="122"/>
      <c r="W222" s="126"/>
      <c r="X222" s="78"/>
    </row>
    <row r="223" spans="1:24" s="77" customFormat="1" ht="24" customHeight="1" x14ac:dyDescent="0.2">
      <c r="A223" s="34" t="str">
        <f t="shared" si="81"/>
        <v/>
      </c>
      <c r="B223" s="35">
        <f t="shared" si="80"/>
        <v>8</v>
      </c>
      <c r="C223" s="201"/>
      <c r="D223" s="79">
        <v>3</v>
      </c>
      <c r="E223" s="80">
        <f ca="1">COUNTIF($G$6:G223,G223)+COUNTIF(OFFSET($P$6,0,0,IF(MOD(ROW(P223),5)&lt;&gt;0,INT((ROW(P223)-ROW($P$6)+1)/5)*5,INT((ROW(P223)-ROW($P$6))/5)*5),1),G223)</f>
        <v>8</v>
      </c>
      <c r="F223" s="80">
        <f t="shared" ca="1" si="88"/>
        <v>8</v>
      </c>
      <c r="G223" s="182" t="str">
        <f>TKB!$C$11</f>
        <v>Mĩ thuật</v>
      </c>
      <c r="H223" s="81"/>
      <c r="I223" s="82" t="str">
        <f t="shared" ca="1" si="89"/>
        <v xml:space="preserve">Hộp màu của em </v>
      </c>
      <c r="J223" s="83">
        <f t="shared" ca="1" si="90"/>
        <v>0</v>
      </c>
      <c r="K223" s="72"/>
      <c r="L223" s="201"/>
      <c r="M223" s="73">
        <v>3</v>
      </c>
      <c r="N223" s="84">
        <f ca="1">IF(P223=0,"",COUNTIF($P$6:P223,P223)+COUNTIF(OFFSET($G$6,0,0,INT((ROW(G223)-ROW($G$6))/5+1)*5,1),P223))</f>
        <v>23</v>
      </c>
      <c r="O223" s="74">
        <f t="shared" ca="1" si="91"/>
        <v>23</v>
      </c>
      <c r="P223" s="185" t="str">
        <f>TKB!$D$11</f>
        <v>HDH-TV</v>
      </c>
      <c r="Q223" s="81"/>
      <c r="R223" s="82" t="str">
        <f t="shared" ca="1" si="92"/>
        <v>Tập đọc-Chính tả</v>
      </c>
      <c r="S223" s="83" t="str">
        <f t="shared" ca="1" si="93"/>
        <v>Vở CEHTV, BP, PM</v>
      </c>
      <c r="U223" s="42"/>
      <c r="V223" s="122"/>
      <c r="W223" s="126"/>
      <c r="X223" s="78"/>
    </row>
    <row r="224" spans="1:24" s="77" customFormat="1" ht="24" customHeight="1" x14ac:dyDescent="0.2">
      <c r="A224" s="34" t="str">
        <f t="shared" si="81"/>
        <v/>
      </c>
      <c r="B224" s="35">
        <f t="shared" si="80"/>
        <v>8</v>
      </c>
      <c r="C224" s="201"/>
      <c r="D224" s="79">
        <v>4</v>
      </c>
      <c r="E224" s="84">
        <f ca="1">COUNTIF($G$6:G224,G224)+COUNTIF(OFFSET($P$6,0,0,IF(MOD(ROW(P224),5)&lt;&gt;0,INT((ROW(P224)-ROW($P$6)+1)/5)*5,INT((ROW(P224)-ROW($P$6))/5)*5),1),G224)</f>
        <v>15</v>
      </c>
      <c r="F224" s="84">
        <f t="shared" ca="1" si="88"/>
        <v>15</v>
      </c>
      <c r="G224" s="182" t="str">
        <f>TKB!$C$12</f>
        <v>Tiếng Anh</v>
      </c>
      <c r="H224" s="81"/>
      <c r="I224" s="82" t="str">
        <f t="shared" ca="1" si="89"/>
        <v>Unit 6. Lesson 3</v>
      </c>
      <c r="J224" s="83">
        <f t="shared" ca="1" si="90"/>
        <v>0</v>
      </c>
      <c r="K224" s="72"/>
      <c r="L224" s="201"/>
      <c r="M224" s="79">
        <v>4</v>
      </c>
      <c r="N224" s="84">
        <f ca="1">IF(P224=0,"",COUNTIF($P$6:P224,P224)+COUNTIF(OFFSET($G$6,0,0,INT((ROW(G224)-ROW($G$6))/5+1)*5,1),P224))</f>
        <v>22</v>
      </c>
      <c r="O224" s="84">
        <f t="shared" ca="1" si="91"/>
        <v>22</v>
      </c>
      <c r="P224" s="182" t="str">
        <f>TKB!$D$12</f>
        <v>HDH-T</v>
      </c>
      <c r="Q224" s="81"/>
      <c r="R224" s="82" t="str">
        <f t="shared" ca="1" si="92"/>
        <v>Toán Ismart</v>
      </c>
      <c r="S224" s="83" t="str">
        <f t="shared" ca="1" si="93"/>
        <v>Vở CEHT, BP, PM</v>
      </c>
      <c r="U224" s="42"/>
      <c r="V224" s="122"/>
      <c r="W224" s="126"/>
      <c r="X224" s="78"/>
    </row>
    <row r="225" spans="1:24" s="77" customFormat="1" ht="24" customHeight="1" x14ac:dyDescent="0.2">
      <c r="A225" s="34" t="str">
        <f t="shared" si="81"/>
        <v/>
      </c>
      <c r="B225" s="35">
        <f t="shared" si="80"/>
        <v>8</v>
      </c>
      <c r="C225" s="202"/>
      <c r="D225" s="95">
        <v>5</v>
      </c>
      <c r="E225" s="88">
        <f ca="1">COUNTIF($G$6:G225,G225)+COUNTIF(OFFSET($P$6,0,0,IF(MOD(ROW(P225),5)&lt;&gt;0,INT((ROW(P225)-ROW($P$6)+1)/5)*5,INT((ROW(P225)-ROW($P$6))/5)*5),1),G225)</f>
        <v>95</v>
      </c>
      <c r="F225" s="88" t="str">
        <f t="shared" si="88"/>
        <v/>
      </c>
      <c r="G225" s="183">
        <f>TKB!$C$13</f>
        <v>0</v>
      </c>
      <c r="H225" s="89"/>
      <c r="I225" s="90" t="str">
        <f t="shared" si="89"/>
        <v/>
      </c>
      <c r="J225" s="91" t="str">
        <f t="shared" si="90"/>
        <v/>
      </c>
      <c r="K225" s="72"/>
      <c r="L225" s="202"/>
      <c r="M225" s="87">
        <v>5</v>
      </c>
      <c r="N225" s="84" t="str">
        <f ca="1">IF(P225=0,"",COUNTIF($P$6:P225,P225)+COUNTIF(OFFSET($G$6,0,0,INT((ROW(G225)-ROW($G$6))/5+1)*5,1),P225))</f>
        <v/>
      </c>
      <c r="O225" s="92" t="str">
        <f t="shared" si="91"/>
        <v/>
      </c>
      <c r="P225" s="183">
        <f>TKB!$D$13</f>
        <v>0</v>
      </c>
      <c r="Q225" s="89"/>
      <c r="R225" s="90" t="str">
        <f t="shared" si="92"/>
        <v/>
      </c>
      <c r="S225" s="91" t="str">
        <f t="shared" si="93"/>
        <v/>
      </c>
      <c r="U225" s="42"/>
      <c r="V225" s="122"/>
      <c r="W225" s="126"/>
      <c r="X225" s="78"/>
    </row>
    <row r="226" spans="1:24" s="77" customFormat="1" ht="24" customHeight="1" x14ac:dyDescent="0.2">
      <c r="A226" s="34" t="str">
        <f t="shared" si="81"/>
        <v/>
      </c>
      <c r="B226" s="35">
        <f t="shared" si="80"/>
        <v>8</v>
      </c>
      <c r="C226" s="200" t="str">
        <f>CONCATENATE("Tư ",CHAR(10),DAY(V213+2),"/",MONTH(V213+2))</f>
        <v>Tư 
28/10</v>
      </c>
      <c r="D226" s="67">
        <v>1</v>
      </c>
      <c r="E226" s="68">
        <f ca="1">COUNTIF($G$6:G226,G226)+COUNTIF(OFFSET($P$6,0,0,IF(MOD(ROW(P226),5)&lt;&gt;0,INT((ROW(P226)-ROW($P$6)+1)/5)*5,INT((ROW(P226)-ROW($P$6))/5)*5),1),G226)</f>
        <v>24</v>
      </c>
      <c r="F226" s="68">
        <f t="shared" ca="1" si="88"/>
        <v>24</v>
      </c>
      <c r="G226" s="182" t="str">
        <f>TKB!$C$14</f>
        <v>Tập đọc</v>
      </c>
      <c r="H226" s="93"/>
      <c r="I226" s="70" t="str">
        <f t="shared" ca="1" si="89"/>
        <v>Bàn tay dịu dàng</v>
      </c>
      <c r="J226" s="71" t="str">
        <f t="shared" ca="1" si="90"/>
        <v xml:space="preserve"> Máy chiếu,GAĐT</v>
      </c>
      <c r="K226" s="72"/>
      <c r="L226" s="200" t="str">
        <f>+C226</f>
        <v>Tư 
28/10</v>
      </c>
      <c r="M226" s="67">
        <v>1</v>
      </c>
      <c r="N226" s="94">
        <f ca="1">IF(P226=0,"",COUNTIF($P$6:P226,P226)+COUNTIF(OFFSET($G$6,0,0,INT((ROW(G226)-ROW($G$6))/5+1)*5,1),P226))</f>
        <v>8</v>
      </c>
      <c r="O226" s="94">
        <f t="shared" ca="1" si="91"/>
        <v>8</v>
      </c>
      <c r="P226" s="181" t="str">
        <f>TKB!$D$14</f>
        <v>HĐTT-ĐS</v>
      </c>
      <c r="Q226" s="93"/>
      <c r="R226" s="70" t="str">
        <f t="shared" ca="1" si="92"/>
        <v>Đọc sách</v>
      </c>
      <c r="S226" s="71" t="str">
        <f t="shared" ca="1" si="93"/>
        <v>sách, truyện</v>
      </c>
      <c r="U226" s="42"/>
      <c r="V226" s="122"/>
      <c r="W226" s="126"/>
      <c r="X226" s="78"/>
    </row>
    <row r="227" spans="1:24" s="77" customFormat="1" ht="24" customHeight="1" x14ac:dyDescent="0.2">
      <c r="A227" s="34" t="str">
        <f t="shared" si="81"/>
        <v/>
      </c>
      <c r="B227" s="35">
        <f t="shared" si="80"/>
        <v>8</v>
      </c>
      <c r="C227" s="201"/>
      <c r="D227" s="79">
        <v>2</v>
      </c>
      <c r="E227" s="80">
        <f ca="1">COUNTIF($G$6:G227,G227)+COUNTIF(OFFSET($P$6,0,0,IF(MOD(ROW(P227),5)&lt;&gt;0,INT((ROW(P227)-ROW($P$6)+1)/5)*5,INT((ROW(P227)-ROW($P$6))/5)*5),1),G227)</f>
        <v>16</v>
      </c>
      <c r="F227" s="80">
        <f t="shared" ca="1" si="88"/>
        <v>16</v>
      </c>
      <c r="G227" s="182" t="str">
        <f>TKB!$C$15</f>
        <v>Tiếng Anh</v>
      </c>
      <c r="H227" s="81"/>
      <c r="I227" s="82" t="str">
        <f t="shared" ca="1" si="89"/>
        <v>Unit 6. Lesson 4</v>
      </c>
      <c r="J227" s="83">
        <f t="shared" ca="1" si="90"/>
        <v>0</v>
      </c>
      <c r="K227" s="72"/>
      <c r="L227" s="201"/>
      <c r="M227" s="79">
        <v>2</v>
      </c>
      <c r="N227" s="84">
        <f ca="1">IF(P227=0,"",COUNTIF($P$6:P227,P227)+COUNTIF(OFFSET($G$6,0,0,INT((ROW(G227)-ROW($G$6))/5+1)*5,1),P227))</f>
        <v>8</v>
      </c>
      <c r="O227" s="84">
        <f t="shared" ca="1" si="91"/>
        <v>11</v>
      </c>
      <c r="P227" s="181" t="str">
        <f>TKB!$D$15</f>
        <v>Âm nhạc TC</v>
      </c>
      <c r="Q227" s="81"/>
      <c r="R227" s="82" t="str">
        <f t="shared" ca="1" si="92"/>
        <v>Bài: Nghe hát đội ca. Nghe nói chuyện và giao lưu âm nhạc</v>
      </c>
      <c r="S227" s="83">
        <f t="shared" ca="1" si="93"/>
        <v>0</v>
      </c>
      <c r="U227" s="42"/>
      <c r="V227" s="122"/>
      <c r="W227" s="126"/>
      <c r="X227" s="78"/>
    </row>
    <row r="228" spans="1:24" s="77" customFormat="1" ht="24" customHeight="1" x14ac:dyDescent="0.2">
      <c r="A228" s="34" t="str">
        <f t="shared" si="81"/>
        <v/>
      </c>
      <c r="B228" s="35">
        <f t="shared" si="80"/>
        <v>8</v>
      </c>
      <c r="C228" s="201"/>
      <c r="D228" s="79">
        <v>3</v>
      </c>
      <c r="E228" s="80">
        <f ca="1">COUNTIF($G$6:G228,G228)+COUNTIF(OFFSET($P$6,0,0,IF(MOD(ROW(P228),5)&lt;&gt;0,INT((ROW(P228)-ROW($P$6)+1)/5)*5,INT((ROW(P228)-ROW($P$6))/5)*5),1),G228)</f>
        <v>38</v>
      </c>
      <c r="F228" s="80">
        <f t="shared" ca="1" si="88"/>
        <v>38</v>
      </c>
      <c r="G228" s="182" t="str">
        <f>TKB!$C$16</f>
        <v>Toán</v>
      </c>
      <c r="H228" s="81"/>
      <c r="I228" s="82" t="str">
        <f t="shared" ca="1" si="89"/>
        <v>Bảng cộng</v>
      </c>
      <c r="J228" s="83" t="str">
        <f t="shared" ca="1" si="90"/>
        <v>SGK, bảng phụ, MT-MC</v>
      </c>
      <c r="K228" s="72"/>
      <c r="L228" s="201"/>
      <c r="M228" s="73">
        <v>3</v>
      </c>
      <c r="N228" s="84">
        <f ca="1">IF(P228=0,"",COUNTIF($P$6:P228,P228)+COUNTIF(OFFSET($G$6,0,0,INT((ROW(G228)-ROW($G$6))/5+1)*5,1),P228))</f>
        <v>23</v>
      </c>
      <c r="O228" s="74">
        <f t="shared" ca="1" si="91"/>
        <v>23</v>
      </c>
      <c r="P228" s="185" t="str">
        <f>TKB!$D$16</f>
        <v>HDH-T</v>
      </c>
      <c r="Q228" s="81"/>
      <c r="R228" s="82" t="str">
        <f t="shared" ca="1" si="92"/>
        <v>Bảng cộng</v>
      </c>
      <c r="S228" s="83" t="str">
        <f t="shared" ca="1" si="93"/>
        <v>Vở CEHT, BP, PM</v>
      </c>
      <c r="U228" s="42"/>
      <c r="V228" s="122"/>
      <c r="W228" s="126"/>
      <c r="X228" s="78"/>
    </row>
    <row r="229" spans="1:24" s="77" customFormat="1" ht="24" customHeight="1" x14ac:dyDescent="0.2">
      <c r="A229" s="34" t="str">
        <f t="shared" si="81"/>
        <v/>
      </c>
      <c r="B229" s="35">
        <f t="shared" si="80"/>
        <v>8</v>
      </c>
      <c r="C229" s="201"/>
      <c r="D229" s="79">
        <v>4</v>
      </c>
      <c r="E229" s="84">
        <f ca="1">COUNTIF($G$6:G229,G229)+COUNTIF(OFFSET($P$6,0,0,IF(MOD(ROW(P229),5)&lt;&gt;0,INT((ROW(P229)-ROW($P$6)+1)/5)*5,INT((ROW(P229)-ROW($P$6))/5)*5),1),G229)</f>
        <v>8</v>
      </c>
      <c r="F229" s="84">
        <f t="shared" ca="1" si="88"/>
        <v>8</v>
      </c>
      <c r="G229" s="182" t="str">
        <f>TKB!$C$17</f>
        <v>Tập viết</v>
      </c>
      <c r="H229" s="81"/>
      <c r="I229" s="82" t="str">
        <f t="shared" ca="1" si="89"/>
        <v>Chữ hoa: G</v>
      </c>
      <c r="J229" s="83" t="str">
        <f ca="1">IF(G229=0,"",VLOOKUP(E229&amp;G229,PPCT,7,0))</f>
        <v xml:space="preserve">Chữ mẫu, bảng phụ, </v>
      </c>
      <c r="K229" s="72"/>
      <c r="L229" s="201"/>
      <c r="M229" s="79">
        <v>4</v>
      </c>
      <c r="N229" s="84">
        <f ca="1">IF(P229=0,"",COUNTIF($P$6:P229,P229)+COUNTIF(OFFSET($G$6,0,0,INT((ROW(G229)-ROW($G$6))/5+1)*5,1),P229))</f>
        <v>15</v>
      </c>
      <c r="O229" s="84">
        <f t="shared" ca="1" si="91"/>
        <v>15</v>
      </c>
      <c r="P229" s="182" t="str">
        <f>TKB!$D$17</f>
        <v>HĐTT-CĐ</v>
      </c>
      <c r="Q229" s="81"/>
      <c r="R229" s="82" t="str">
        <f t="shared" ca="1" si="92"/>
        <v>Khoa Ismart</v>
      </c>
      <c r="S229" s="83" t="str">
        <f t="shared" ca="1" si="93"/>
        <v>Tài liệu NSTLVM</v>
      </c>
      <c r="U229" s="42"/>
      <c r="V229" s="122"/>
      <c r="W229" s="126"/>
      <c r="X229" s="78"/>
    </row>
    <row r="230" spans="1:24" s="77" customFormat="1" ht="24" customHeight="1" x14ac:dyDescent="0.2">
      <c r="A230" s="34" t="str">
        <f t="shared" si="81"/>
        <v/>
      </c>
      <c r="B230" s="35">
        <f t="shared" si="80"/>
        <v>8</v>
      </c>
      <c r="C230" s="202"/>
      <c r="D230" s="95">
        <v>5</v>
      </c>
      <c r="E230" s="88">
        <f ca="1">COUNTIF($G$6:G230,G230)+COUNTIF(OFFSET($P$6,0,0,IF(MOD(ROW(P230),5)&lt;&gt;0,INT((ROW(P230)-ROW($P$6)+1)/5)*5,INT((ROW(P230)-ROW($P$6))/5)*5),1),G230)</f>
        <v>97</v>
      </c>
      <c r="F230" s="88" t="str">
        <f t="shared" si="88"/>
        <v/>
      </c>
      <c r="G230" s="183">
        <f>TKB!$C$18</f>
        <v>0</v>
      </c>
      <c r="H230" s="89"/>
      <c r="I230" s="90" t="str">
        <f t="shared" si="89"/>
        <v/>
      </c>
      <c r="J230" s="91" t="str">
        <f t="shared" ref="J230:J240" si="94">IF(G230=0,"",VLOOKUP(E230&amp;G230,PPCT,7,0))</f>
        <v/>
      </c>
      <c r="K230" s="72"/>
      <c r="L230" s="202"/>
      <c r="M230" s="87">
        <v>5</v>
      </c>
      <c r="N230" s="84" t="str">
        <f ca="1">IF(P230=0,"",COUNTIF($P$6:P230,P230)+COUNTIF(OFFSET($G$6,0,0,INT((ROW(G230)-ROW($G$6))/5+1)*5,1),P230))</f>
        <v/>
      </c>
      <c r="O230" s="92" t="str">
        <f t="shared" si="91"/>
        <v/>
      </c>
      <c r="P230" s="183">
        <f>TKB!$D$18</f>
        <v>0</v>
      </c>
      <c r="Q230" s="89"/>
      <c r="R230" s="90" t="str">
        <f t="shared" si="92"/>
        <v/>
      </c>
      <c r="S230" s="91" t="str">
        <f t="shared" si="93"/>
        <v/>
      </c>
      <c r="U230" s="42"/>
      <c r="V230" s="122"/>
      <c r="W230" s="126"/>
      <c r="X230" s="78"/>
    </row>
    <row r="231" spans="1:24" s="77" customFormat="1" ht="24" customHeight="1" x14ac:dyDescent="0.2">
      <c r="A231" s="34" t="str">
        <f t="shared" si="81"/>
        <v/>
      </c>
      <c r="B231" s="35">
        <f t="shared" si="80"/>
        <v>8</v>
      </c>
      <c r="C231" s="200" t="str">
        <f>CONCATENATE("Năm ",CHAR(10),DAY(V213+3),"/",MONTH(V213+3))</f>
        <v>Năm 
29/10</v>
      </c>
      <c r="D231" s="67">
        <v>1</v>
      </c>
      <c r="E231" s="68">
        <f ca="1">COUNTIF($G$6:G231,G231)+COUNTIF(OFFSET($P$6,0,0,IF(MOD(ROW(P231),5)&lt;&gt;0,INT((ROW(P231)-ROW($P$6)+1)/5)*5,INT((ROW(P231)-ROW($P$6))/5)*5),1),G231)</f>
        <v>16</v>
      </c>
      <c r="F231" s="68">
        <f t="shared" ca="1" si="88"/>
        <v>16</v>
      </c>
      <c r="G231" s="181" t="str">
        <f>TKB!$C$19</f>
        <v>Chính tả</v>
      </c>
      <c r="H231" s="93"/>
      <c r="I231" s="70" t="str">
        <f t="shared" ca="1" si="89"/>
        <v>NV: Bàn tay dịu dàng.</v>
      </c>
      <c r="J231" s="71" t="str">
        <f t="shared" ca="1" si="94"/>
        <v>vở mẫu, MT-MC</v>
      </c>
      <c r="K231" s="72"/>
      <c r="L231" s="200" t="str">
        <f>+C231</f>
        <v>Năm 
29/10</v>
      </c>
      <c r="M231" s="67">
        <v>1</v>
      </c>
      <c r="N231" s="94">
        <f ca="1">IF(P231=0,"",COUNTIF($P$6:P231,P231)+COUNTIF(OFFSET($G$6,0,0,INT((ROW(G231)-ROW($G$6))/5+1)*5,1),P231))</f>
        <v>8</v>
      </c>
      <c r="O231" s="94">
        <f t="shared" ca="1" si="91"/>
        <v>8</v>
      </c>
      <c r="P231" s="181" t="str">
        <f>TKB!$D$19</f>
        <v>TN&amp;XH</v>
      </c>
      <c r="Q231" s="93"/>
      <c r="R231" s="70" t="str">
        <f t="shared" ca="1" si="92"/>
        <v>Ăn, uống sạch sẽ</v>
      </c>
      <c r="S231" s="71" t="str">
        <f t="shared" ca="1" si="93"/>
        <v>Tranh SGK, MT-MC</v>
      </c>
      <c r="U231" s="42"/>
      <c r="V231" s="122"/>
      <c r="W231" s="126"/>
      <c r="X231" s="78"/>
    </row>
    <row r="232" spans="1:24" s="77" customFormat="1" ht="24" customHeight="1" x14ac:dyDescent="0.2">
      <c r="A232" s="34" t="str">
        <f t="shared" si="81"/>
        <v/>
      </c>
      <c r="B232" s="35">
        <f t="shared" si="80"/>
        <v>8</v>
      </c>
      <c r="C232" s="201"/>
      <c r="D232" s="79">
        <v>2</v>
      </c>
      <c r="E232" s="80">
        <f ca="1">COUNTIF($G$6:G232,G232)+COUNTIF(OFFSET($P$6,0,0,IF(MOD(ROW(P232),5)&lt;&gt;0,INT((ROW(P232)-ROW($P$6)+1)/5)*5,INT((ROW(P232)-ROW($P$6))/5)*5),1),G232)</f>
        <v>39</v>
      </c>
      <c r="F232" s="80">
        <f t="shared" ca="1" si="88"/>
        <v>39</v>
      </c>
      <c r="G232" s="182" t="str">
        <f>TKB!$C$20</f>
        <v>Toán</v>
      </c>
      <c r="H232" s="81"/>
      <c r="I232" s="82" t="str">
        <f t="shared" ca="1" si="89"/>
        <v>Luyện tập</v>
      </c>
      <c r="J232" s="83" t="str">
        <f t="shared" ca="1" si="94"/>
        <v>SGK, bảng phụ, MT-MC</v>
      </c>
      <c r="K232" s="72"/>
      <c r="L232" s="201"/>
      <c r="M232" s="79">
        <v>2</v>
      </c>
      <c r="N232" s="84">
        <f ca="1">IF(P232=0,"",COUNTIF($P$6:P232,P232)+COUNTIF(OFFSET($G$6,0,0,INT((ROW(G232)-ROW($G$6))/5+1)*5,1),P232))</f>
        <v>8</v>
      </c>
      <c r="O232" s="84">
        <f t="shared" ca="1" si="91"/>
        <v>8</v>
      </c>
      <c r="P232" s="182" t="str">
        <f>TKB!$D$20</f>
        <v>Thủ công</v>
      </c>
      <c r="Q232" s="81"/>
      <c r="R232" s="82" t="str">
        <f t="shared" ca="1" si="92"/>
        <v>Gấp thuyền phẳng đáy không mui</v>
      </c>
      <c r="S232" s="83" t="str">
        <f t="shared" ca="1" si="93"/>
        <v>GM, kéo, tranh QT</v>
      </c>
      <c r="U232" s="42"/>
      <c r="V232" s="122"/>
      <c r="W232" s="126"/>
      <c r="X232" s="78"/>
    </row>
    <row r="233" spans="1:24" s="77" customFormat="1" ht="24" customHeight="1" x14ac:dyDescent="0.2">
      <c r="A233" s="34" t="str">
        <f t="shared" si="81"/>
        <v/>
      </c>
      <c r="B233" s="35">
        <f t="shared" si="80"/>
        <v>8</v>
      </c>
      <c r="C233" s="201"/>
      <c r="D233" s="79">
        <v>3</v>
      </c>
      <c r="E233" s="84">
        <f ca="1">COUNTIF($G$6:G233,G233)+COUNTIF(OFFSET($P$6,0,0,IF(MOD(ROW(P233),5)&lt;&gt;0,INT((ROW(P233)-ROW($P$6)+1)/5)*5,INT((ROW(P233)-ROW($P$6))/5)*5),1),G233)</f>
        <v>8</v>
      </c>
      <c r="F233" s="84">
        <f t="shared" ca="1" si="88"/>
        <v>8</v>
      </c>
      <c r="G233" s="182" t="str">
        <f>TKB!$C$21</f>
        <v>Thể dục TC</v>
      </c>
      <c r="H233" s="81"/>
      <c r="I233" s="82" t="str">
        <f t="shared" ca="1" si="89"/>
        <v>Ôn bài thể dục phát triển chung</v>
      </c>
      <c r="J233" s="83">
        <f t="shared" ca="1" si="94"/>
        <v>0</v>
      </c>
      <c r="K233" s="72"/>
      <c r="L233" s="201"/>
      <c r="M233" s="73">
        <v>3</v>
      </c>
      <c r="N233" s="84">
        <f ca="1">IF(P233=0,"",COUNTIF($P$6:P233,P233)+COUNTIF(OFFSET($G$6,0,0,INT((ROW(G233)-ROW($G$6))/5+1)*5,1),P233))</f>
        <v>24</v>
      </c>
      <c r="O233" s="74">
        <f t="shared" ca="1" si="91"/>
        <v>24</v>
      </c>
      <c r="P233" s="185" t="str">
        <f>TKB!$D$21</f>
        <v>HDH-TV</v>
      </c>
      <c r="Q233" s="81"/>
      <c r="R233" s="82" t="str">
        <f t="shared" ca="1" si="92"/>
        <v>Luyện từ và câu</v>
      </c>
      <c r="S233" s="83" t="str">
        <f t="shared" ca="1" si="93"/>
        <v>Vở CEHTV, BP, PM</v>
      </c>
      <c r="U233" s="42"/>
      <c r="V233" s="122"/>
      <c r="W233" s="126"/>
      <c r="X233" s="78"/>
    </row>
    <row r="234" spans="1:24" s="77" customFormat="1" ht="24" customHeight="1" x14ac:dyDescent="0.2">
      <c r="A234" s="34" t="str">
        <f t="shared" si="81"/>
        <v/>
      </c>
      <c r="B234" s="35">
        <f t="shared" si="80"/>
        <v>8</v>
      </c>
      <c r="C234" s="201"/>
      <c r="D234" s="79">
        <v>4</v>
      </c>
      <c r="E234" s="84">
        <f ca="1">COUNTIF($G$6:G234,G234)+COUNTIF(OFFSET($P$6,0,0,IF(MOD(ROW(P234),5)&lt;&gt;0,INT((ROW(P234)-ROW($P$6)+1)/5)*5,INT((ROW(P234)-ROW($P$6))/5)*5),1),G234)</f>
        <v>8</v>
      </c>
      <c r="F234" s="84">
        <f t="shared" ca="1" si="88"/>
        <v>8</v>
      </c>
      <c r="G234" s="182" t="str">
        <f>TKB!$C$22</f>
        <v>LT &amp; Câu</v>
      </c>
      <c r="H234" s="81"/>
      <c r="I234" s="82" t="str">
        <f t="shared" ca="1" si="89"/>
        <v>Từ chỉ hoạt động, trạng thái. Dấu phẩy.</v>
      </c>
      <c r="J234" s="83" t="str">
        <f t="shared" ca="1" si="94"/>
        <v>bảng phụ, MT-MC</v>
      </c>
      <c r="K234" s="72"/>
      <c r="L234" s="201"/>
      <c r="M234" s="79">
        <v>4</v>
      </c>
      <c r="N234" s="84">
        <f ca="1">IF(P234=0,"",COUNTIF($P$6:P234,P234)+COUNTIF(OFFSET($G$6,0,0,INT((ROW(G234)-ROW($G$6))/5+1)*5,1),P234))</f>
        <v>16</v>
      </c>
      <c r="O234" s="84">
        <f t="shared" ca="1" si="91"/>
        <v>16</v>
      </c>
      <c r="P234" s="182" t="str">
        <f>TKB!$D$22</f>
        <v>HĐTT-CĐ</v>
      </c>
      <c r="Q234" s="81"/>
      <c r="R234" s="82" t="str">
        <f t="shared" ca="1" si="92"/>
        <v xml:space="preserve">GDNSTLVM: Bài 1: Ý kiến của em </v>
      </c>
      <c r="S234" s="83" t="str">
        <f t="shared" ca="1" si="93"/>
        <v>tranh ảnh Hà Nội</v>
      </c>
      <c r="U234" s="42"/>
      <c r="V234" s="122"/>
      <c r="W234" s="126"/>
      <c r="X234" s="78"/>
    </row>
    <row r="235" spans="1:24" s="77" customFormat="1" ht="24" customHeight="1" x14ac:dyDescent="0.2">
      <c r="A235" s="34" t="str">
        <f t="shared" si="81"/>
        <v/>
      </c>
      <c r="B235" s="35">
        <f t="shared" si="80"/>
        <v>8</v>
      </c>
      <c r="C235" s="202"/>
      <c r="D235" s="95">
        <v>5</v>
      </c>
      <c r="E235" s="88">
        <f ca="1">COUNTIF($G$6:G235,G235)+COUNTIF(OFFSET($P$6,0,0,IF(MOD(ROW(P235),5)&lt;&gt;0,INT((ROW(P235)-ROW($P$6)+1)/5)*5,INT((ROW(P235)-ROW($P$6))/5)*5),1),G235)</f>
        <v>99</v>
      </c>
      <c r="F235" s="88" t="str">
        <f t="shared" si="88"/>
        <v/>
      </c>
      <c r="G235" s="183">
        <f>TKB!$C$23</f>
        <v>0</v>
      </c>
      <c r="H235" s="89"/>
      <c r="I235" s="90" t="str">
        <f t="shared" si="89"/>
        <v/>
      </c>
      <c r="J235" s="91" t="str">
        <f t="shared" si="94"/>
        <v/>
      </c>
      <c r="K235" s="72"/>
      <c r="L235" s="202"/>
      <c r="M235" s="87">
        <v>5</v>
      </c>
      <c r="N235" s="84" t="str">
        <f ca="1">IF(P235=0,"",COUNTIF($P$6:P235,P235)+COUNTIF(OFFSET($G$6,0,0,INT((ROW(G235)-ROW($G$6))/5+1)*5,1),P235))</f>
        <v/>
      </c>
      <c r="O235" s="92" t="str">
        <f t="shared" si="91"/>
        <v/>
      </c>
      <c r="P235" s="183">
        <f>TKB!$D$23</f>
        <v>0</v>
      </c>
      <c r="Q235" s="89"/>
      <c r="R235" s="90" t="str">
        <f t="shared" si="92"/>
        <v/>
      </c>
      <c r="S235" s="91" t="str">
        <f t="shared" si="93"/>
        <v/>
      </c>
      <c r="U235" s="42"/>
      <c r="V235" s="122"/>
      <c r="W235" s="126"/>
      <c r="X235" s="78"/>
    </row>
    <row r="236" spans="1:24" s="77" customFormat="1" ht="24" customHeight="1" x14ac:dyDescent="0.2">
      <c r="A236" s="34" t="str">
        <f t="shared" si="81"/>
        <v/>
      </c>
      <c r="B236" s="35">
        <f t="shared" si="80"/>
        <v>8</v>
      </c>
      <c r="C236" s="197" t="str">
        <f>CONCATENATE("Sáu ",CHAR(10),DAY(V213+4),"/",MONTH(V213+4))</f>
        <v>Sáu 
30/10</v>
      </c>
      <c r="D236" s="67">
        <v>1</v>
      </c>
      <c r="E236" s="68">
        <f ca="1">COUNTIF($G$6:G236,G236)+COUNTIF(OFFSET($P$6,0,0,IF(MOD(ROW(P236),5)&lt;&gt;0,INT((ROW(P236)-ROW($P$6)+1)/5)*5,INT((ROW(P236)-ROW($P$6))/5)*5),1),G236)</f>
        <v>8</v>
      </c>
      <c r="F236" s="68">
        <f t="shared" ca="1" si="88"/>
        <v>8</v>
      </c>
      <c r="G236" s="182" t="str">
        <f>TKB!$C$24</f>
        <v>Mĩ thuật TC</v>
      </c>
      <c r="H236" s="93"/>
      <c r="I236" s="70" t="str">
        <f t="shared" ca="1" si="89"/>
        <v>VT: đề tài an toàn giao thông</v>
      </c>
      <c r="J236" s="71">
        <f t="shared" ca="1" si="94"/>
        <v>0</v>
      </c>
      <c r="K236" s="72"/>
      <c r="L236" s="197" t="str">
        <f>+C236</f>
        <v>Sáu 
30/10</v>
      </c>
      <c r="M236" s="67">
        <v>1</v>
      </c>
      <c r="N236" s="94">
        <f ca="1">IF(P236=0,"",COUNTIF($P$6:P236,P236)+COUNTIF(OFFSET($G$6,0,0,INT((ROW(G236)-ROW($G$6))/5+1)*5,1),P236))</f>
        <v>24</v>
      </c>
      <c r="O236" s="94">
        <f t="shared" ca="1" si="91"/>
        <v>24</v>
      </c>
      <c r="P236" s="181" t="str">
        <f>TKB!$D$24</f>
        <v>HDH-T</v>
      </c>
      <c r="Q236" s="93"/>
      <c r="R236" s="82" t="str">
        <f t="shared" ca="1" si="92"/>
        <v>Phép cộng có tổng bằng 100</v>
      </c>
      <c r="S236" s="71" t="str">
        <f t="shared" ca="1" si="93"/>
        <v>Vở CEHT, BP, PM</v>
      </c>
      <c r="U236" s="42"/>
      <c r="V236" s="122"/>
      <c r="W236" s="126"/>
      <c r="X236" s="78"/>
    </row>
    <row r="237" spans="1:24" s="77" customFormat="1" ht="24" customHeight="1" x14ac:dyDescent="0.2">
      <c r="A237" s="34" t="str">
        <f t="shared" si="81"/>
        <v/>
      </c>
      <c r="B237" s="35">
        <f t="shared" si="80"/>
        <v>8</v>
      </c>
      <c r="C237" s="198"/>
      <c r="D237" s="79">
        <v>2</v>
      </c>
      <c r="E237" s="80">
        <f ca="1">COUNTIF($G$6:G237,G237)+COUNTIF(OFFSET($P$6,0,0,IF(MOD(ROW(P237),5)&lt;&gt;0,INT((ROW(P237)-ROW($P$6)+1)/5)*5,INT((ROW(P237)-ROW($P$6))/5)*5),1),G237)</f>
        <v>8</v>
      </c>
      <c r="F237" s="80">
        <f t="shared" ca="1" si="88"/>
        <v>8</v>
      </c>
      <c r="G237" s="182" t="str">
        <f>TKB!$C$25</f>
        <v>Tập làm văn</v>
      </c>
      <c r="H237" s="81"/>
      <c r="I237" s="82" t="str">
        <f t="shared" ca="1" si="89"/>
        <v>Mời, nhờ, yêu cầu, đề nghị. Kể ngắn theo câu hỏi.</v>
      </c>
      <c r="J237" s="83" t="str">
        <f t="shared" ca="1" si="94"/>
        <v>MT-MC,bảng phụ</v>
      </c>
      <c r="K237" s="72"/>
      <c r="L237" s="198"/>
      <c r="M237" s="79">
        <v>2</v>
      </c>
      <c r="N237" s="84">
        <f ca="1">IF(P237=0,"",COUNTIF($P$6:P237,P237)+COUNTIF(OFFSET($G$6,0,0,INT((ROW(G237)-ROW($G$6))/5+1)*5,1),P237))</f>
        <v>8</v>
      </c>
      <c r="O237" s="84">
        <f t="shared" ca="1" si="91"/>
        <v>8</v>
      </c>
      <c r="P237" s="182" t="str">
        <f>TKB!$D$25</f>
        <v>HĐTT-SHL</v>
      </c>
      <c r="Q237" s="81"/>
      <c r="R237" s="82" t="str">
        <f t="shared" ca="1" si="92"/>
        <v>Sơ kết tuần 8</v>
      </c>
      <c r="S237" s="83" t="str">
        <f t="shared" ca="1" si="93"/>
        <v>phần thưởng</v>
      </c>
      <c r="U237" s="42"/>
      <c r="V237" s="122"/>
      <c r="W237" s="126"/>
      <c r="X237" s="78"/>
    </row>
    <row r="238" spans="1:24" s="77" customFormat="1" ht="24" customHeight="1" x14ac:dyDescent="0.2">
      <c r="A238" s="34" t="str">
        <f t="shared" si="81"/>
        <v/>
      </c>
      <c r="B238" s="35">
        <f t="shared" si="80"/>
        <v>8</v>
      </c>
      <c r="C238" s="198"/>
      <c r="D238" s="73">
        <v>3</v>
      </c>
      <c r="E238" s="84">
        <f ca="1">COUNTIF($G$6:G238,G238)+COUNTIF(OFFSET($P$6,0,0,IF(MOD(ROW(P238),5)&lt;&gt;0,INT((ROW(P238)-ROW($P$6)+1)/5)*5,INT((ROW(P238)-ROW($P$6))/5)*5),1),G238)</f>
        <v>40</v>
      </c>
      <c r="F238" s="84">
        <f t="shared" ca="1" si="88"/>
        <v>40</v>
      </c>
      <c r="G238" s="182" t="str">
        <f>TKB!$C$26</f>
        <v>Toán</v>
      </c>
      <c r="H238" s="81"/>
      <c r="I238" s="82" t="str">
        <f t="shared" ca="1" si="89"/>
        <v>Phép cộng có tổng bằng 100</v>
      </c>
      <c r="J238" s="83" t="str">
        <f t="shared" ca="1" si="94"/>
        <v>SGK, bảng phụ, MT-MC</v>
      </c>
      <c r="K238" s="72"/>
      <c r="L238" s="198"/>
      <c r="M238" s="73">
        <v>3</v>
      </c>
      <c r="N238" s="84" t="str">
        <f ca="1">IF(P238=0,"",COUNTIF($P$6:P238,P238)+COUNTIF(OFFSET($G$6,0,0,INT((ROW(G238)-ROW($G$6))/5+1)*5,1),P238))</f>
        <v/>
      </c>
      <c r="O238" s="74" t="str">
        <f t="shared" si="91"/>
        <v/>
      </c>
      <c r="P238" s="185">
        <f>TKB!$D$26</f>
        <v>0</v>
      </c>
      <c r="Q238" s="81"/>
      <c r="R238" s="82" t="str">
        <f t="shared" si="92"/>
        <v/>
      </c>
      <c r="S238" s="83" t="str">
        <f t="shared" si="93"/>
        <v/>
      </c>
      <c r="U238" s="42"/>
      <c r="V238" s="122"/>
      <c r="W238" s="126"/>
      <c r="X238" s="78"/>
    </row>
    <row r="239" spans="1:24" s="77" customFormat="1" ht="24" customHeight="1" x14ac:dyDescent="0.2">
      <c r="A239" s="34" t="str">
        <f t="shared" si="81"/>
        <v/>
      </c>
      <c r="B239" s="35">
        <f t="shared" si="80"/>
        <v>8</v>
      </c>
      <c r="C239" s="198"/>
      <c r="D239" s="79">
        <v>4</v>
      </c>
      <c r="E239" s="84">
        <f ca="1">COUNTIF($G$6:G239,G239)+COUNTIF(OFFSET($P$6,0,0,IF(MOD(ROW(P239),5)&lt;&gt;0,INT((ROW(P239)-ROW($P$6)+1)/5)*5,INT((ROW(P239)-ROW($P$6))/5)*5),1),G239)</f>
        <v>8</v>
      </c>
      <c r="F239" s="84">
        <f t="shared" ca="1" si="88"/>
        <v>8</v>
      </c>
      <c r="G239" s="182" t="str">
        <f>TKB!$C$27</f>
        <v>Đạo đức</v>
      </c>
      <c r="H239" s="81"/>
      <c r="I239" s="82" t="str">
        <f t="shared" ca="1" si="89"/>
        <v>Chăm làm việc nhà (tiết 2)</v>
      </c>
      <c r="J239" s="83" t="str">
        <f t="shared" ca="1" si="94"/>
        <v>Tranh, máy chiếu</v>
      </c>
      <c r="K239" s="72"/>
      <c r="L239" s="198"/>
      <c r="M239" s="79">
        <v>4</v>
      </c>
      <c r="N239" s="84" t="str">
        <f ca="1">IF(P239=0,"",COUNTIF($P$6:P239,P239)+COUNTIF(OFFSET($G$6,0,0,INT((ROW(G239)-ROW($G$6))/5+1)*5,1),P239))</f>
        <v/>
      </c>
      <c r="O239" s="84" t="str">
        <f t="shared" si="91"/>
        <v/>
      </c>
      <c r="P239" s="182">
        <f>TKB!$D$27</f>
        <v>0</v>
      </c>
      <c r="Q239" s="81"/>
      <c r="R239" s="82" t="str">
        <f t="shared" si="92"/>
        <v/>
      </c>
      <c r="S239" s="83" t="str">
        <f t="shared" si="93"/>
        <v/>
      </c>
      <c r="U239" s="42"/>
      <c r="V239" s="122"/>
      <c r="W239" s="126"/>
      <c r="X239" s="78"/>
    </row>
    <row r="240" spans="1:24" s="77" customFormat="1" ht="24" customHeight="1" thickBot="1" x14ac:dyDescent="0.25">
      <c r="A240" s="34" t="str">
        <f t="shared" si="81"/>
        <v/>
      </c>
      <c r="B240" s="35">
        <f t="shared" si="80"/>
        <v>8</v>
      </c>
      <c r="C240" s="199"/>
      <c r="D240" s="96">
        <v>5</v>
      </c>
      <c r="E240" s="97">
        <f ca="1">COUNTIF($G$6:G240,G240)+COUNTIF(OFFSET($P$6,0,0,IF(MOD(ROW(P240),5)&lt;&gt;0,INT((ROW(P240)-ROW($P$6)+1)/5)*5,INT((ROW(P240)-ROW($P$6))/5)*5),1),G240)</f>
        <v>101</v>
      </c>
      <c r="F240" s="97" t="str">
        <f t="shared" si="88"/>
        <v/>
      </c>
      <c r="G240" s="184">
        <f>TKB!$C$28</f>
        <v>0</v>
      </c>
      <c r="H240" s="98" t="str">
        <f t="shared" ref="H240" si="95">IF(AND($M$1&lt;&gt;"",F240&lt;&gt;""),$M$1,IF(LEN(G240)&gt;$Q$1,RIGHT(G240,$Q$1),""))</f>
        <v/>
      </c>
      <c r="I240" s="99" t="str">
        <f t="shared" si="89"/>
        <v/>
      </c>
      <c r="J240" s="100" t="str">
        <f t="shared" si="94"/>
        <v/>
      </c>
      <c r="K240" s="72"/>
      <c r="L240" s="199"/>
      <c r="M240" s="101">
        <v>5</v>
      </c>
      <c r="N240" s="97" t="str">
        <f ca="1">IF(P240=0,"",COUNTIF($P$6:P240,P240)+COUNTIF(OFFSET($G$6,0,0,INT((ROW(G240)-ROW($G$6))/5+1)*5,1),P240))</f>
        <v/>
      </c>
      <c r="O240" s="97" t="str">
        <f t="shared" si="91"/>
        <v/>
      </c>
      <c r="P240" s="184">
        <f>TKB!$D$28</f>
        <v>0</v>
      </c>
      <c r="Q240" s="98" t="str">
        <f t="shared" ref="Q240" si="96">IF(AND($M$1&lt;&gt;"",O240&lt;&gt;""),$M$1,IF(LEN(P240)&gt;$Q$1,RIGHT(P240,$Q$1),""))</f>
        <v/>
      </c>
      <c r="R240" s="99" t="str">
        <f t="shared" si="92"/>
        <v/>
      </c>
      <c r="S240" s="100" t="str">
        <f t="shared" si="93"/>
        <v/>
      </c>
      <c r="U240" s="42"/>
      <c r="V240" s="122"/>
      <c r="W240" s="126"/>
      <c r="X240" s="78"/>
    </row>
    <row r="241" spans="1:24" s="34" customFormat="1" ht="24" customHeight="1" x14ac:dyDescent="0.2">
      <c r="A241" s="34" t="str">
        <f t="shared" si="81"/>
        <v/>
      </c>
      <c r="B241" s="35">
        <f t="shared" si="80"/>
        <v>8</v>
      </c>
      <c r="C241" s="206"/>
      <c r="D241" s="206"/>
      <c r="E241" s="206"/>
      <c r="F241" s="206"/>
      <c r="G241" s="206"/>
      <c r="H241" s="206"/>
      <c r="I241" s="206"/>
      <c r="J241" s="206"/>
      <c r="K241" s="179"/>
      <c r="L241" s="207"/>
      <c r="M241" s="207"/>
      <c r="N241" s="207"/>
      <c r="O241" s="207"/>
      <c r="P241" s="207"/>
      <c r="Q241" s="207"/>
      <c r="R241" s="207"/>
      <c r="S241" s="207"/>
      <c r="U241" s="42"/>
      <c r="V241" s="122"/>
      <c r="W241" s="126"/>
      <c r="X241" s="43"/>
    </row>
    <row r="242" spans="1:24" s="34" customFormat="1" ht="57.95" customHeight="1" x14ac:dyDescent="0.2">
      <c r="A242" s="34" t="str">
        <f t="shared" si="81"/>
        <v/>
      </c>
      <c r="B242" s="35">
        <f t="shared" ref="B242" si="97">+B243</f>
        <v>9</v>
      </c>
      <c r="C242" s="102" t="str">
        <f>'HUONG DAN'!B54</f>
        <v>©Trường Tiểu học Lê Ngọc Hân, Gia Lâm</v>
      </c>
      <c r="D242" s="179"/>
      <c r="E242" s="103"/>
      <c r="F242" s="103"/>
      <c r="G242" s="104"/>
      <c r="H242" s="104"/>
      <c r="I242" s="104"/>
      <c r="J242" s="104"/>
      <c r="K242" s="104"/>
      <c r="L242" s="180"/>
      <c r="M242" s="180"/>
      <c r="N242" s="105"/>
      <c r="O242" s="105"/>
      <c r="P242" s="106"/>
      <c r="Q242" s="106"/>
      <c r="R242" s="208"/>
      <c r="S242" s="208"/>
      <c r="U242" s="42"/>
      <c r="V242" s="122"/>
      <c r="W242" s="126"/>
      <c r="X242" s="43"/>
    </row>
    <row r="243" spans="1:24" s="34" customFormat="1" ht="24" customHeight="1" thickBot="1" x14ac:dyDescent="0.25">
      <c r="A243" s="34" t="str">
        <f t="shared" si="81"/>
        <v/>
      </c>
      <c r="B243" s="35">
        <f t="shared" ref="B243" si="98">+C243</f>
        <v>9</v>
      </c>
      <c r="C243" s="203">
        <f>+C213+1</f>
        <v>9</v>
      </c>
      <c r="D243" s="203"/>
      <c r="E243" s="44"/>
      <c r="F243" s="103" t="str">
        <f>CONCATENATE("(Từ ngày ",DAY(V243)&amp;"/"&amp; MONTH(V243) &amp;"/"&amp;YEAR(V243)&amp; " đến ngày "  &amp;DAY(V243+4)&amp;  "/" &amp; MONTH(V243+4) &amp; "/" &amp; YEAR(V243+4),")")</f>
        <v>(Từ ngày 2/11/2020 đến ngày 6/11/2020)</v>
      </c>
      <c r="G243" s="104"/>
      <c r="H243" s="104"/>
      <c r="I243" s="40"/>
      <c r="J243" s="40"/>
      <c r="K243" s="40"/>
      <c r="L243" s="48"/>
      <c r="M243" s="48"/>
      <c r="N243" s="49"/>
      <c r="O243" s="49"/>
      <c r="P243" s="50"/>
      <c r="Q243" s="50"/>
      <c r="R243" s="47"/>
      <c r="S243" s="47"/>
      <c r="U243" s="51" t="s">
        <v>32</v>
      </c>
      <c r="V243" s="122">
        <f>$U$1+(C243-1)*7+W243</f>
        <v>44137</v>
      </c>
      <c r="W243" s="127">
        <v>0</v>
      </c>
      <c r="X243" s="43"/>
    </row>
    <row r="244" spans="1:24" s="52" customFormat="1" ht="24" customHeight="1" x14ac:dyDescent="0.2">
      <c r="A244" s="34" t="str">
        <f t="shared" si="81"/>
        <v/>
      </c>
      <c r="B244" s="35">
        <f t="shared" ref="B244:B245" si="99">+B243</f>
        <v>9</v>
      </c>
      <c r="C244" s="204" t="s">
        <v>31</v>
      </c>
      <c r="D244" s="204"/>
      <c r="E244" s="205"/>
      <c r="F244" s="204"/>
      <c r="G244" s="204"/>
      <c r="H244" s="204"/>
      <c r="I244" s="204"/>
      <c r="J244" s="204"/>
      <c r="K244" s="107"/>
      <c r="L244" s="204" t="s">
        <v>0</v>
      </c>
      <c r="M244" s="204"/>
      <c r="N244" s="204"/>
      <c r="O244" s="204"/>
      <c r="P244" s="204"/>
      <c r="Q244" s="204"/>
      <c r="R244" s="204"/>
      <c r="S244" s="204"/>
      <c r="U244" s="42"/>
      <c r="V244" s="123"/>
      <c r="W244" s="128"/>
      <c r="X244" s="53"/>
    </row>
    <row r="245" spans="1:24" s="64" customFormat="1" ht="42.75" x14ac:dyDescent="0.2">
      <c r="A245" s="34" t="str">
        <f t="shared" si="81"/>
        <v/>
      </c>
      <c r="B245" s="35">
        <f t="shared" si="99"/>
        <v>9</v>
      </c>
      <c r="C245" s="108" t="s">
        <v>1</v>
      </c>
      <c r="D245" s="109" t="s">
        <v>2</v>
      </c>
      <c r="E245" s="110" t="s">
        <v>25</v>
      </c>
      <c r="F245" s="110" t="s">
        <v>3</v>
      </c>
      <c r="G245" s="111" t="s">
        <v>10</v>
      </c>
      <c r="H245" s="111" t="s">
        <v>24</v>
      </c>
      <c r="I245" s="111" t="s">
        <v>4</v>
      </c>
      <c r="J245" s="112" t="s">
        <v>5</v>
      </c>
      <c r="K245" s="59"/>
      <c r="L245" s="60" t="s">
        <v>1</v>
      </c>
      <c r="M245" s="61" t="s">
        <v>2</v>
      </c>
      <c r="N245" s="62" t="s">
        <v>25</v>
      </c>
      <c r="O245" s="56" t="s">
        <v>3</v>
      </c>
      <c r="P245" s="63" t="s">
        <v>11</v>
      </c>
      <c r="Q245" s="63" t="s">
        <v>24</v>
      </c>
      <c r="R245" s="63" t="s">
        <v>4</v>
      </c>
      <c r="S245" s="58" t="s">
        <v>5</v>
      </c>
      <c r="U245" s="65"/>
      <c r="V245" s="124"/>
      <c r="W245" s="129"/>
      <c r="X245" s="66"/>
    </row>
    <row r="246" spans="1:24" s="77" customFormat="1" ht="24" customHeight="1" x14ac:dyDescent="0.2">
      <c r="A246" s="34" t="str">
        <f t="shared" si="81"/>
        <v/>
      </c>
      <c r="B246" s="35">
        <f t="shared" si="80"/>
        <v>9</v>
      </c>
      <c r="C246" s="197" t="str">
        <f>CONCATENATE("Hai  ",CHAR(10),DAY(V243),"/",MONTH(V243))</f>
        <v>Hai  
2/11</v>
      </c>
      <c r="D246" s="67">
        <v>1</v>
      </c>
      <c r="E246" s="68">
        <f ca="1">COUNTIF($G$6:G246,G246)+COUNTIF(OFFSET($P$6,0,0,IF(MOD(ROW(P246),5)&lt;&gt;0,INT((ROW(P246)-ROW($P$6)+1)/5)*5,INT((ROW(P246)-ROW($P$6))/5)*5),1),G246)</f>
        <v>9</v>
      </c>
      <c r="F246" s="68">
        <f t="shared" ref="F246:F270" ca="1" si="100">IF(G246=0,"",VLOOKUP(E246&amp;G246,PPCT,2,0))</f>
        <v>9</v>
      </c>
      <c r="G246" s="181" t="str">
        <f>TKB!$C$4</f>
        <v>HĐTT-CC</v>
      </c>
      <c r="H246" s="69"/>
      <c r="I246" s="70" t="str">
        <f t="shared" ref="I246:I270" ca="1" si="101">IF(G246=0,"",VLOOKUP(E246&amp;G246,PPCT,6,0))</f>
        <v>Chào cờ</v>
      </c>
      <c r="J246" s="71">
        <f t="shared" ref="J246:J258" ca="1" si="102">IF(G246=0,"",VLOOKUP(E246&amp;G246,PPCT,7,0))</f>
        <v>0</v>
      </c>
      <c r="K246" s="72"/>
      <c r="L246" s="198" t="str">
        <f>+C246</f>
        <v>Hai  
2/11</v>
      </c>
      <c r="M246" s="73">
        <v>1</v>
      </c>
      <c r="N246" s="74">
        <f ca="1">IF(P246=0,"",COUNTIF($P$6:P246,P246)+COUNTIF(OFFSET($G$6,0,0,INT((ROW(G246)-ROW($G$6))/5+1)*5,1),P246))</f>
        <v>9</v>
      </c>
      <c r="O246" s="68">
        <f t="shared" ref="O246:O270" ca="1" si="103">IF(P246=0,"",VLOOKUP(N246&amp;P246,PPCT,2,0))</f>
        <v>9</v>
      </c>
      <c r="P246" s="185" t="str">
        <f>TKB!$D$4</f>
        <v>Âm nhạc</v>
      </c>
      <c r="Q246" s="69"/>
      <c r="R246" s="75" t="str">
        <f t="shared" ref="R246:R270" ca="1" si="104">IF(P246=0,"",VLOOKUP(N246&amp;P246,PPCT,6,0))</f>
        <v>Học hát: Bài Chúc mừng sinh nhật</v>
      </c>
      <c r="S246" s="76">
        <f t="shared" ref="S246:S270" ca="1" si="105">IF(P246=0,"",VLOOKUP(N246&amp;P246,PPCT,7,0))</f>
        <v>0</v>
      </c>
      <c r="U246" s="42"/>
      <c r="V246" s="122"/>
      <c r="W246" s="126"/>
      <c r="X246" s="78"/>
    </row>
    <row r="247" spans="1:24" s="77" customFormat="1" ht="24" customHeight="1" x14ac:dyDescent="0.2">
      <c r="A247" s="34" t="str">
        <f t="shared" si="81"/>
        <v/>
      </c>
      <c r="B247" s="35">
        <f t="shared" si="80"/>
        <v>9</v>
      </c>
      <c r="C247" s="198"/>
      <c r="D247" s="79">
        <v>2</v>
      </c>
      <c r="E247" s="80">
        <f ca="1">COUNTIF($G$6:G247,G247)+COUNTIF(OFFSET($P$6,0,0,IF(MOD(ROW(P247),5)&lt;&gt;0,INT((ROW(P247)-ROW($P$6)+1)/5)*5,INT((ROW(P247)-ROW($P$6))/5)*5),1),G247)</f>
        <v>41</v>
      </c>
      <c r="F247" s="80">
        <f t="shared" ca="1" si="100"/>
        <v>41</v>
      </c>
      <c r="G247" s="182" t="str">
        <f>TKB!$C$5</f>
        <v>Toán</v>
      </c>
      <c r="H247" s="81"/>
      <c r="I247" s="82" t="str">
        <f t="shared" ca="1" si="101"/>
        <v>Lít</v>
      </c>
      <c r="J247" s="83" t="str">
        <f t="shared" ca="1" si="102"/>
        <v>SGK, bảng phụ, MT-MC</v>
      </c>
      <c r="K247" s="72"/>
      <c r="L247" s="198"/>
      <c r="M247" s="79">
        <v>2</v>
      </c>
      <c r="N247" s="84">
        <f ca="1">IF(P247=0,"",COUNTIF($P$6:P247,P247)+COUNTIF(OFFSET($G$6,0,0,INT((ROW(G247)-ROW($G$6))/5+1)*5,1),P247))</f>
        <v>17</v>
      </c>
      <c r="O247" s="84">
        <f t="shared" ca="1" si="103"/>
        <v>17</v>
      </c>
      <c r="P247" s="182" t="str">
        <f>TKB!$D$5</f>
        <v>Thể dục</v>
      </c>
      <c r="Q247" s="81"/>
      <c r="R247" s="82" t="str">
        <f t="shared" ca="1" si="104"/>
        <v>Ôn bài TDPCT điểm số 1– 2 theo đội hình hàng dọc</v>
      </c>
      <c r="S247" s="85">
        <f t="shared" ca="1" si="105"/>
        <v>0</v>
      </c>
      <c r="U247" s="42"/>
      <c r="V247" s="122"/>
      <c r="W247" s="126"/>
      <c r="X247" s="78"/>
    </row>
    <row r="248" spans="1:24" s="77" customFormat="1" ht="24" customHeight="1" x14ac:dyDescent="0.2">
      <c r="A248" s="34" t="str">
        <f t="shared" si="81"/>
        <v/>
      </c>
      <c r="B248" s="35">
        <f t="shared" si="80"/>
        <v>9</v>
      </c>
      <c r="C248" s="198"/>
      <c r="D248" s="73">
        <v>3</v>
      </c>
      <c r="E248" s="84">
        <f ca="1">COUNTIF($G$6:G248,G248)+COUNTIF(OFFSET($P$6,0,0,IF(MOD(ROW(P248),5)&lt;&gt;0,INT((ROW(P248)-ROW($P$6)+1)/5)*5,INT((ROW(P248)-ROW($P$6))/5)*5),1),G248)</f>
        <v>25</v>
      </c>
      <c r="F248" s="84">
        <f t="shared" ca="1" si="100"/>
        <v>25</v>
      </c>
      <c r="G248" s="182" t="str">
        <f>TKB!$C$6</f>
        <v>Tập đọc</v>
      </c>
      <c r="H248" s="81"/>
      <c r="I248" s="82" t="str">
        <f t="shared" ca="1" si="101"/>
        <v>Ôn tập giữa học kì I</v>
      </c>
      <c r="J248" s="83" t="str">
        <f t="shared" ca="1" si="102"/>
        <v>SGK, phiếu</v>
      </c>
      <c r="K248" s="72"/>
      <c r="L248" s="198"/>
      <c r="M248" s="73">
        <v>3</v>
      </c>
      <c r="N248" s="84">
        <f ca="1">IF(P248=0,"",COUNTIF($P$6:P248,P248)+COUNTIF(OFFSET($G$6,0,0,INT((ROW(G248)-ROW($G$6))/5+1)*5,1),P248))</f>
        <v>25</v>
      </c>
      <c r="O248" s="74">
        <f t="shared" ca="1" si="103"/>
        <v>25</v>
      </c>
      <c r="P248" s="185" t="str">
        <f>TKB!$D$6</f>
        <v>HDH-TV</v>
      </c>
      <c r="Q248" s="81"/>
      <c r="R248" s="75" t="str">
        <f t="shared" ca="1" si="104"/>
        <v>Tập làm văn</v>
      </c>
      <c r="S248" s="83" t="str">
        <f t="shared" ca="1" si="105"/>
        <v>Vở CEHTV, BP, PM</v>
      </c>
      <c r="U248" s="42"/>
      <c r="V248" s="122"/>
      <c r="W248" s="126"/>
      <c r="X248" s="78"/>
    </row>
    <row r="249" spans="1:24" s="77" customFormat="1" ht="24" customHeight="1" x14ac:dyDescent="0.2">
      <c r="A249" s="34" t="str">
        <f t="shared" si="81"/>
        <v/>
      </c>
      <c r="B249" s="35">
        <f t="shared" si="80"/>
        <v>9</v>
      </c>
      <c r="C249" s="198"/>
      <c r="D249" s="79">
        <v>4</v>
      </c>
      <c r="E249" s="84">
        <f ca="1">COUNTIF($G$6:G249,G249)+COUNTIF(OFFSET($P$6,0,0,IF(MOD(ROW(P249),5)&lt;&gt;0,INT((ROW(P249)-ROW($P$6)+1)/5)*5,INT((ROW(P249)-ROW($P$6))/5)*5),1),G249)</f>
        <v>26</v>
      </c>
      <c r="F249" s="84">
        <f t="shared" ca="1" si="100"/>
        <v>26</v>
      </c>
      <c r="G249" s="182" t="str">
        <f>TKB!$C$7</f>
        <v>Tập đọc</v>
      </c>
      <c r="H249" s="81"/>
      <c r="I249" s="82" t="str">
        <f t="shared" ca="1" si="101"/>
        <v>Ôn tập giữa học kì I</v>
      </c>
      <c r="J249" s="83" t="str">
        <f t="shared" ca="1" si="102"/>
        <v>SGK, phiếu</v>
      </c>
      <c r="K249" s="72"/>
      <c r="L249" s="198"/>
      <c r="M249" s="79">
        <v>4</v>
      </c>
      <c r="N249" s="84" t="str">
        <f ca="1">IF(P249=0,"",COUNTIF($P$6:P249,P249)+COUNTIF(OFFSET($G$6,0,0,INT((ROW(G249)-ROW($G$6))/5+1)*5,1),P249))</f>
        <v/>
      </c>
      <c r="O249" s="84" t="str">
        <f t="shared" si="103"/>
        <v/>
      </c>
      <c r="P249" s="182">
        <f>TKB!$D$7</f>
        <v>0</v>
      </c>
      <c r="Q249" s="81"/>
      <c r="R249" s="82" t="str">
        <f t="shared" si="104"/>
        <v/>
      </c>
      <c r="S249" s="76" t="str">
        <f t="shared" si="105"/>
        <v/>
      </c>
      <c r="U249" s="42"/>
      <c r="V249" s="122"/>
      <c r="W249" s="126"/>
      <c r="X249" s="78"/>
    </row>
    <row r="250" spans="1:24" s="77" customFormat="1" ht="24" customHeight="1" x14ac:dyDescent="0.2">
      <c r="A250" s="34" t="str">
        <f t="shared" si="81"/>
        <v/>
      </c>
      <c r="B250" s="35">
        <f t="shared" si="80"/>
        <v>9</v>
      </c>
      <c r="C250" s="198"/>
      <c r="D250" s="87">
        <v>5</v>
      </c>
      <c r="E250" s="88">
        <f ca="1">COUNTIF($G$6:G250,G250)+COUNTIF(OFFSET($P$6,0,0,IF(MOD(ROW(P250),5)&lt;&gt;0,INT((ROW(P250)-ROW($P$6)+1)/5)*5,INT((ROW(P250)-ROW($P$6))/5)*5),1),G250)</f>
        <v>105</v>
      </c>
      <c r="F250" s="88" t="str">
        <f t="shared" si="100"/>
        <v/>
      </c>
      <c r="G250" s="183">
        <f>TKB!$C$8</f>
        <v>0</v>
      </c>
      <c r="H250" s="89"/>
      <c r="I250" s="90" t="str">
        <f t="shared" si="101"/>
        <v/>
      </c>
      <c r="J250" s="91" t="str">
        <f t="shared" si="102"/>
        <v/>
      </c>
      <c r="K250" s="72"/>
      <c r="L250" s="198"/>
      <c r="M250" s="87">
        <v>5</v>
      </c>
      <c r="N250" s="84" t="str">
        <f ca="1">IF(P250=0,"",COUNTIF($P$6:P250,P250)+COUNTIF(OFFSET($G$6,0,0,INT((ROW(G250)-ROW($G$6))/5+1)*5,1),P250))</f>
        <v/>
      </c>
      <c r="O250" s="92" t="str">
        <f t="shared" si="103"/>
        <v/>
      </c>
      <c r="P250" s="183">
        <f>TKB!$D$8</f>
        <v>0</v>
      </c>
      <c r="Q250" s="89"/>
      <c r="R250" s="90" t="str">
        <f t="shared" si="104"/>
        <v/>
      </c>
      <c r="S250" s="91" t="str">
        <f t="shared" si="105"/>
        <v/>
      </c>
      <c r="U250" s="42"/>
      <c r="V250" s="122"/>
      <c r="W250" s="126"/>
      <c r="X250" s="78"/>
    </row>
    <row r="251" spans="1:24" s="77" customFormat="1" ht="24" customHeight="1" x14ac:dyDescent="0.2">
      <c r="A251" s="34" t="str">
        <f t="shared" si="81"/>
        <v/>
      </c>
      <c r="B251" s="35">
        <f t="shared" si="80"/>
        <v>9</v>
      </c>
      <c r="C251" s="200" t="str">
        <f>CONCATENATE("Ba  ",CHAR(10),DAY(V243+1),"/",MONTH(V243+1))</f>
        <v>Ba  
3/11</v>
      </c>
      <c r="D251" s="67">
        <v>1</v>
      </c>
      <c r="E251" s="68">
        <f ca="1">COUNTIF($G$6:G251,G251)+COUNTIF(OFFSET($P$6,0,0,IF(MOD(ROW(P251),5)&lt;&gt;0,INT((ROW(P251)-ROW($P$6)+1)/5)*5,INT((ROW(P251)-ROW($P$6))/5)*5),1),G251)</f>
        <v>17</v>
      </c>
      <c r="F251" s="68">
        <f t="shared" ca="1" si="100"/>
        <v>17</v>
      </c>
      <c r="G251" s="182" t="str">
        <f>TKB!$C$9</f>
        <v>Chính tả</v>
      </c>
      <c r="H251" s="93"/>
      <c r="I251" s="70" t="str">
        <f t="shared" ca="1" si="101"/>
        <v> Ôn tập giữa học kì I</v>
      </c>
      <c r="J251" s="71" t="str">
        <f t="shared" ca="1" si="102"/>
        <v>vở mẫu, MT-MC</v>
      </c>
      <c r="K251" s="72"/>
      <c r="L251" s="200" t="str">
        <f>+C251</f>
        <v>Ba  
3/11</v>
      </c>
      <c r="M251" s="67">
        <v>1</v>
      </c>
      <c r="N251" s="94">
        <f ca="1">IF(P251=0,"",COUNTIF($P$6:P251,P251)+COUNTIF(OFFSET($G$6,0,0,INT((ROW(G251)-ROW($G$6))/5+1)*5,1),P251))</f>
        <v>9</v>
      </c>
      <c r="O251" s="94">
        <f t="shared" ca="1" si="103"/>
        <v>9</v>
      </c>
      <c r="P251" s="181" t="str">
        <f>TKB!$D$9</f>
        <v>Kể chuyện</v>
      </c>
      <c r="Q251" s="93"/>
      <c r="R251" s="70" t="str">
        <f t="shared" ca="1" si="104"/>
        <v>Ôn tập giữa học kì I</v>
      </c>
      <c r="S251" s="71" t="str">
        <f t="shared" ca="1" si="105"/>
        <v>Phiếu thăm</v>
      </c>
      <c r="U251" s="42"/>
      <c r="V251" s="122"/>
      <c r="W251" s="126"/>
      <c r="X251" s="78"/>
    </row>
    <row r="252" spans="1:24" s="77" customFormat="1" ht="24" customHeight="1" x14ac:dyDescent="0.2">
      <c r="A252" s="34" t="str">
        <f t="shared" si="81"/>
        <v/>
      </c>
      <c r="B252" s="35">
        <f t="shared" si="80"/>
        <v>9</v>
      </c>
      <c r="C252" s="201"/>
      <c r="D252" s="79">
        <v>2</v>
      </c>
      <c r="E252" s="80">
        <f ca="1">COUNTIF($G$6:G252,G252)+COUNTIF(OFFSET($P$6,0,0,IF(MOD(ROW(P252),5)&lt;&gt;0,INT((ROW(P252)-ROW($P$6)+1)/5)*5,INT((ROW(P252)-ROW($P$6))/5)*5),1),G252)</f>
        <v>42</v>
      </c>
      <c r="F252" s="80">
        <f t="shared" ca="1" si="100"/>
        <v>42</v>
      </c>
      <c r="G252" s="182" t="str">
        <f>TKB!$C$10</f>
        <v>Toán</v>
      </c>
      <c r="H252" s="81"/>
      <c r="I252" s="82" t="str">
        <f t="shared" ca="1" si="101"/>
        <v>Luyện tập</v>
      </c>
      <c r="J252" s="83" t="str">
        <f t="shared" ca="1" si="102"/>
        <v>SGK, bảng phụ, MT-MC</v>
      </c>
      <c r="K252" s="72"/>
      <c r="L252" s="201"/>
      <c r="M252" s="79">
        <v>2</v>
      </c>
      <c r="N252" s="84">
        <f ca="1">IF(P252=0,"",COUNTIF($P$6:P252,P252)+COUNTIF(OFFSET($G$6,0,0,INT((ROW(G252)-ROW($G$6))/5+1)*5,1),P252))</f>
        <v>18</v>
      </c>
      <c r="O252" s="84">
        <f t="shared" ca="1" si="103"/>
        <v>18</v>
      </c>
      <c r="P252" s="182" t="str">
        <f>TKB!$D$10</f>
        <v>Thể dục</v>
      </c>
      <c r="Q252" s="81"/>
      <c r="R252" s="82" t="str">
        <f t="shared" ca="1" si="104"/>
        <v>Ôn bài TDPTC điểm số 1– 2 theo đội hình hàng ngang</v>
      </c>
      <c r="S252" s="83">
        <f t="shared" ca="1" si="105"/>
        <v>0</v>
      </c>
      <c r="U252" s="42"/>
      <c r="V252" s="122"/>
      <c r="W252" s="126"/>
      <c r="X252" s="78"/>
    </row>
    <row r="253" spans="1:24" s="77" customFormat="1" ht="24" customHeight="1" x14ac:dyDescent="0.2">
      <c r="A253" s="34" t="str">
        <f t="shared" si="81"/>
        <v/>
      </c>
      <c r="B253" s="35">
        <f t="shared" si="80"/>
        <v>9</v>
      </c>
      <c r="C253" s="201"/>
      <c r="D253" s="79">
        <v>3</v>
      </c>
      <c r="E253" s="80">
        <f ca="1">COUNTIF($G$6:G253,G253)+COUNTIF(OFFSET($P$6,0,0,IF(MOD(ROW(P253),5)&lt;&gt;0,INT((ROW(P253)-ROW($P$6)+1)/5)*5,INT((ROW(P253)-ROW($P$6))/5)*5),1),G253)</f>
        <v>9</v>
      </c>
      <c r="F253" s="80">
        <f t="shared" ca="1" si="100"/>
        <v>9</v>
      </c>
      <c r="G253" s="182" t="str">
        <f>TKB!$C$11</f>
        <v>Mĩ thuật</v>
      </c>
      <c r="H253" s="81"/>
      <c r="I253" s="82" t="str">
        <f t="shared" ca="1" si="101"/>
        <v xml:space="preserve">Hộp màu của em </v>
      </c>
      <c r="J253" s="83">
        <f t="shared" ca="1" si="102"/>
        <v>0</v>
      </c>
      <c r="K253" s="72"/>
      <c r="L253" s="201"/>
      <c r="M253" s="73">
        <v>3</v>
      </c>
      <c r="N253" s="84">
        <f ca="1">IF(P253=0,"",COUNTIF($P$6:P253,P253)+COUNTIF(OFFSET($G$6,0,0,INT((ROW(G253)-ROW($G$6))/5+1)*5,1),P253))</f>
        <v>26</v>
      </c>
      <c r="O253" s="74">
        <f t="shared" ca="1" si="103"/>
        <v>26</v>
      </c>
      <c r="P253" s="185" t="str">
        <f>TKB!$D$11</f>
        <v>HDH-TV</v>
      </c>
      <c r="Q253" s="81"/>
      <c r="R253" s="82" t="str">
        <f t="shared" ca="1" si="104"/>
        <v>Tập đọc-Chính tả</v>
      </c>
      <c r="S253" s="83" t="str">
        <f t="shared" ca="1" si="105"/>
        <v>Vở CEHTV, BP, PM</v>
      </c>
      <c r="U253" s="42"/>
      <c r="V253" s="122"/>
      <c r="W253" s="126"/>
      <c r="X253" s="78"/>
    </row>
    <row r="254" spans="1:24" s="77" customFormat="1" ht="24" customHeight="1" x14ac:dyDescent="0.2">
      <c r="A254" s="34" t="str">
        <f t="shared" si="81"/>
        <v/>
      </c>
      <c r="B254" s="35">
        <f t="shared" si="80"/>
        <v>9</v>
      </c>
      <c r="C254" s="201"/>
      <c r="D254" s="79">
        <v>4</v>
      </c>
      <c r="E254" s="84">
        <f ca="1">COUNTIF($G$6:G254,G254)+COUNTIF(OFFSET($P$6,0,0,IF(MOD(ROW(P254),5)&lt;&gt;0,INT((ROW(P254)-ROW($P$6)+1)/5)*5,INT((ROW(P254)-ROW($P$6))/5)*5),1),G254)</f>
        <v>17</v>
      </c>
      <c r="F254" s="84">
        <f t="shared" ca="1" si="100"/>
        <v>17</v>
      </c>
      <c r="G254" s="182" t="str">
        <f>TKB!$C$12</f>
        <v>Tiếng Anh</v>
      </c>
      <c r="H254" s="81"/>
      <c r="I254" s="82" t="str">
        <f t="shared" ca="1" si="101"/>
        <v>Unit 6. Lesson 5</v>
      </c>
      <c r="J254" s="83">
        <f t="shared" ca="1" si="102"/>
        <v>0</v>
      </c>
      <c r="K254" s="72"/>
      <c r="L254" s="201"/>
      <c r="M254" s="79">
        <v>4</v>
      </c>
      <c r="N254" s="84">
        <f ca="1">IF(P254=0,"",COUNTIF($P$6:P254,P254)+COUNTIF(OFFSET($G$6,0,0,INT((ROW(G254)-ROW($G$6))/5+1)*5,1),P254))</f>
        <v>25</v>
      </c>
      <c r="O254" s="84">
        <f t="shared" ca="1" si="103"/>
        <v>25</v>
      </c>
      <c r="P254" s="182" t="str">
        <f>TKB!$D$12</f>
        <v>HDH-T</v>
      </c>
      <c r="Q254" s="81"/>
      <c r="R254" s="82" t="str">
        <f t="shared" ca="1" si="104"/>
        <v>Toán Ismart</v>
      </c>
      <c r="S254" s="83" t="str">
        <f t="shared" ca="1" si="105"/>
        <v>Vở CEHT, BP, PM</v>
      </c>
      <c r="U254" s="42"/>
      <c r="V254" s="122"/>
      <c r="W254" s="126"/>
      <c r="X254" s="78"/>
    </row>
    <row r="255" spans="1:24" s="77" customFormat="1" ht="24" customHeight="1" x14ac:dyDescent="0.2">
      <c r="A255" s="34" t="str">
        <f t="shared" si="81"/>
        <v/>
      </c>
      <c r="B255" s="35">
        <f t="shared" si="80"/>
        <v>9</v>
      </c>
      <c r="C255" s="202"/>
      <c r="D255" s="95">
        <v>5</v>
      </c>
      <c r="E255" s="88">
        <f ca="1">COUNTIF($G$6:G255,G255)+COUNTIF(OFFSET($P$6,0,0,IF(MOD(ROW(P255),5)&lt;&gt;0,INT((ROW(P255)-ROW($P$6)+1)/5)*5,INT((ROW(P255)-ROW($P$6))/5)*5),1),G255)</f>
        <v>108</v>
      </c>
      <c r="F255" s="88" t="str">
        <f t="shared" si="100"/>
        <v/>
      </c>
      <c r="G255" s="183">
        <f>TKB!$C$13</f>
        <v>0</v>
      </c>
      <c r="H255" s="89"/>
      <c r="I255" s="90" t="str">
        <f t="shared" si="101"/>
        <v/>
      </c>
      <c r="J255" s="91" t="str">
        <f t="shared" si="102"/>
        <v/>
      </c>
      <c r="K255" s="72"/>
      <c r="L255" s="202"/>
      <c r="M255" s="87">
        <v>5</v>
      </c>
      <c r="N255" s="84" t="str">
        <f ca="1">IF(P255=0,"",COUNTIF($P$6:P255,P255)+COUNTIF(OFFSET($G$6,0,0,INT((ROW(G255)-ROW($G$6))/5+1)*5,1),P255))</f>
        <v/>
      </c>
      <c r="O255" s="92" t="str">
        <f t="shared" si="103"/>
        <v/>
      </c>
      <c r="P255" s="183">
        <f>TKB!$D$13</f>
        <v>0</v>
      </c>
      <c r="Q255" s="89"/>
      <c r="R255" s="90" t="str">
        <f t="shared" si="104"/>
        <v/>
      </c>
      <c r="S255" s="91" t="str">
        <f t="shared" si="105"/>
        <v/>
      </c>
      <c r="U255" s="42"/>
      <c r="V255" s="122"/>
      <c r="W255" s="126"/>
      <c r="X255" s="78"/>
    </row>
    <row r="256" spans="1:24" s="77" customFormat="1" ht="24" customHeight="1" x14ac:dyDescent="0.2">
      <c r="A256" s="34" t="str">
        <f t="shared" si="81"/>
        <v/>
      </c>
      <c r="B256" s="35">
        <f t="shared" ref="B256:B319" si="106">+B255</f>
        <v>9</v>
      </c>
      <c r="C256" s="200" t="str">
        <f>CONCATENATE("Tư ",CHAR(10),DAY(V243+2),"/",MONTH(V243+2))</f>
        <v>Tư 
4/11</v>
      </c>
      <c r="D256" s="67">
        <v>1</v>
      </c>
      <c r="E256" s="68">
        <f ca="1">COUNTIF($G$6:G256,G256)+COUNTIF(OFFSET($P$6,0,0,IF(MOD(ROW(P256),5)&lt;&gt;0,INT((ROW(P256)-ROW($P$6)+1)/5)*5,INT((ROW(P256)-ROW($P$6))/5)*5),1),G256)</f>
        <v>27</v>
      </c>
      <c r="F256" s="68">
        <f t="shared" ca="1" si="100"/>
        <v>27</v>
      </c>
      <c r="G256" s="182" t="str">
        <f>TKB!$C$14</f>
        <v>Tập đọc</v>
      </c>
      <c r="H256" s="93"/>
      <c r="I256" s="70" t="str">
        <f t="shared" ca="1" si="101"/>
        <v>Ôn tập giữa học kì I</v>
      </c>
      <c r="J256" s="71" t="str">
        <f t="shared" ca="1" si="102"/>
        <v>SGK, phiếu</v>
      </c>
      <c r="K256" s="72"/>
      <c r="L256" s="200" t="str">
        <f>+C256</f>
        <v>Tư 
4/11</v>
      </c>
      <c r="M256" s="67">
        <v>1</v>
      </c>
      <c r="N256" s="94">
        <f ca="1">IF(P256=0,"",COUNTIF($P$6:P256,P256)+COUNTIF(OFFSET($G$6,0,0,INT((ROW(G256)-ROW($G$6))/5+1)*5,1),P256))</f>
        <v>9</v>
      </c>
      <c r="O256" s="94">
        <f t="shared" ca="1" si="103"/>
        <v>9</v>
      </c>
      <c r="P256" s="181" t="str">
        <f>TKB!$D$14</f>
        <v>HĐTT-ĐS</v>
      </c>
      <c r="Q256" s="93"/>
      <c r="R256" s="70" t="str">
        <f t="shared" ca="1" si="104"/>
        <v>Đọc sách</v>
      </c>
      <c r="S256" s="71" t="str">
        <f t="shared" ca="1" si="105"/>
        <v>sách, truyện</v>
      </c>
      <c r="U256" s="42"/>
      <c r="V256" s="122"/>
      <c r="W256" s="126"/>
      <c r="X256" s="78"/>
    </row>
    <row r="257" spans="1:24" s="77" customFormat="1" ht="24" customHeight="1" x14ac:dyDescent="0.2">
      <c r="A257" s="34" t="str">
        <f t="shared" si="81"/>
        <v/>
      </c>
      <c r="B257" s="35">
        <f t="shared" si="106"/>
        <v>9</v>
      </c>
      <c r="C257" s="201"/>
      <c r="D257" s="79">
        <v>2</v>
      </c>
      <c r="E257" s="80">
        <f ca="1">COUNTIF($G$6:G257,G257)+COUNTIF(OFFSET($P$6,0,0,IF(MOD(ROW(P257),5)&lt;&gt;0,INT((ROW(P257)-ROW($P$6)+1)/5)*5,INT((ROW(P257)-ROW($P$6))/5)*5),1),G257)</f>
        <v>18</v>
      </c>
      <c r="F257" s="80">
        <f t="shared" ca="1" si="100"/>
        <v>18</v>
      </c>
      <c r="G257" s="182" t="str">
        <f>TKB!$C$15</f>
        <v>Tiếng Anh</v>
      </c>
      <c r="H257" s="81"/>
      <c r="I257" s="82" t="str">
        <f t="shared" ca="1" si="101"/>
        <v>Unit 6. Lesson 6</v>
      </c>
      <c r="J257" s="83">
        <f t="shared" ca="1" si="102"/>
        <v>0</v>
      </c>
      <c r="K257" s="72"/>
      <c r="L257" s="201"/>
      <c r="M257" s="79">
        <v>2</v>
      </c>
      <c r="N257" s="84">
        <f ca="1">IF(P257=0,"",COUNTIF($P$6:P257,P257)+COUNTIF(OFFSET($G$6,0,0,INT((ROW(G257)-ROW($G$6))/5+1)*5,1),P257))</f>
        <v>9</v>
      </c>
      <c r="O257" s="84">
        <f t="shared" ca="1" si="103"/>
        <v>12</v>
      </c>
      <c r="P257" s="181" t="str">
        <f>TKB!$D$15</f>
        <v>Âm nhạc TC</v>
      </c>
      <c r="Q257" s="81"/>
      <c r="R257" s="82" t="str">
        <f t="shared" ca="1" si="104"/>
        <v>Bài: Nghe hát đội ca</v>
      </c>
      <c r="S257" s="83">
        <f t="shared" ca="1" si="105"/>
        <v>0</v>
      </c>
      <c r="U257" s="42"/>
      <c r="V257" s="122"/>
      <c r="W257" s="126"/>
      <c r="X257" s="78"/>
    </row>
    <row r="258" spans="1:24" s="77" customFormat="1" ht="24" customHeight="1" x14ac:dyDescent="0.2">
      <c r="A258" s="34" t="str">
        <f t="shared" si="81"/>
        <v/>
      </c>
      <c r="B258" s="35">
        <f t="shared" si="106"/>
        <v>9</v>
      </c>
      <c r="C258" s="201"/>
      <c r="D258" s="79">
        <v>3</v>
      </c>
      <c r="E258" s="80">
        <f ca="1">COUNTIF($G$6:G258,G258)+COUNTIF(OFFSET($P$6,0,0,IF(MOD(ROW(P258),5)&lt;&gt;0,INT((ROW(P258)-ROW($P$6)+1)/5)*5,INT((ROW(P258)-ROW($P$6))/5)*5),1),G258)</f>
        <v>43</v>
      </c>
      <c r="F258" s="80">
        <f t="shared" ca="1" si="100"/>
        <v>43</v>
      </c>
      <c r="G258" s="182" t="str">
        <f>TKB!$C$16</f>
        <v>Toán</v>
      </c>
      <c r="H258" s="81"/>
      <c r="I258" s="82" t="str">
        <f t="shared" ca="1" si="101"/>
        <v>Luyện tập chung</v>
      </c>
      <c r="J258" s="83" t="str">
        <f t="shared" ca="1" si="102"/>
        <v>SGK, bảng phụ, MT-MC</v>
      </c>
      <c r="K258" s="72"/>
      <c r="L258" s="201"/>
      <c r="M258" s="73">
        <v>3</v>
      </c>
      <c r="N258" s="84">
        <f ca="1">IF(P258=0,"",COUNTIF($P$6:P258,P258)+COUNTIF(OFFSET($G$6,0,0,INT((ROW(G258)-ROW($G$6))/5+1)*5,1),P258))</f>
        <v>26</v>
      </c>
      <c r="O258" s="74">
        <f t="shared" ca="1" si="103"/>
        <v>26</v>
      </c>
      <c r="P258" s="185" t="str">
        <f>TKB!$D$16</f>
        <v>HDH-T</v>
      </c>
      <c r="Q258" s="81"/>
      <c r="R258" s="82" t="str">
        <f t="shared" ca="1" si="104"/>
        <v>Tìm một số hạng trong một tổng</v>
      </c>
      <c r="S258" s="83" t="str">
        <f t="shared" ca="1" si="105"/>
        <v>Vở CEHT, BP, PM</v>
      </c>
      <c r="U258" s="42"/>
      <c r="V258" s="122"/>
      <c r="W258" s="126"/>
      <c r="X258" s="78"/>
    </row>
    <row r="259" spans="1:24" s="77" customFormat="1" ht="24" customHeight="1" x14ac:dyDescent="0.2">
      <c r="A259" s="34" t="str">
        <f t="shared" ref="A259:A271" si="107">IF(OR(B259=$G$1,$G$1="toàn bộ"),"in","")</f>
        <v/>
      </c>
      <c r="B259" s="35">
        <f t="shared" si="106"/>
        <v>9</v>
      </c>
      <c r="C259" s="201"/>
      <c r="D259" s="79">
        <v>4</v>
      </c>
      <c r="E259" s="84">
        <f ca="1">COUNTIF($G$6:G259,G259)+COUNTIF(OFFSET($P$6,0,0,IF(MOD(ROW(P259),5)&lt;&gt;0,INT((ROW(P259)-ROW($P$6)+1)/5)*5,INT((ROW(P259)-ROW($P$6))/5)*5),1),G259)</f>
        <v>9</v>
      </c>
      <c r="F259" s="84">
        <f t="shared" ca="1" si="100"/>
        <v>9</v>
      </c>
      <c r="G259" s="182" t="str">
        <f>TKB!$C$17</f>
        <v>Tập viết</v>
      </c>
      <c r="H259" s="81"/>
      <c r="I259" s="82" t="str">
        <f t="shared" ca="1" si="101"/>
        <v>Ôn tập KTGK 1 - Tiết 7</v>
      </c>
      <c r="J259" s="83">
        <f ca="1">IF(G259=0,"",VLOOKUP(E259&amp;G259,PPCT,7,0))</f>
        <v>0</v>
      </c>
      <c r="K259" s="72"/>
      <c r="L259" s="201"/>
      <c r="M259" s="79">
        <v>4</v>
      </c>
      <c r="N259" s="84">
        <f ca="1">IF(P259=0,"",COUNTIF($P$6:P259,P259)+COUNTIF(OFFSET($G$6,0,0,INT((ROW(G259)-ROW($G$6))/5+1)*5,1),P259))</f>
        <v>17</v>
      </c>
      <c r="O259" s="84">
        <f t="shared" ca="1" si="103"/>
        <v>17</v>
      </c>
      <c r="P259" s="182" t="str">
        <f>TKB!$D$17</f>
        <v>HĐTT-CĐ</v>
      </c>
      <c r="Q259" s="81"/>
      <c r="R259" s="82" t="str">
        <f t="shared" ca="1" si="104"/>
        <v>Khoa Ismart</v>
      </c>
      <c r="S259" s="83" t="str">
        <f t="shared" ca="1" si="105"/>
        <v>Tài liệu NSTLVM</v>
      </c>
      <c r="U259" s="42"/>
      <c r="V259" s="122"/>
      <c r="W259" s="126"/>
      <c r="X259" s="78"/>
    </row>
    <row r="260" spans="1:24" s="77" customFormat="1" ht="24" customHeight="1" x14ac:dyDescent="0.2">
      <c r="A260" s="34" t="str">
        <f t="shared" si="107"/>
        <v/>
      </c>
      <c r="B260" s="35">
        <f t="shared" si="106"/>
        <v>9</v>
      </c>
      <c r="C260" s="202"/>
      <c r="D260" s="95">
        <v>5</v>
      </c>
      <c r="E260" s="88">
        <f ca="1">COUNTIF($G$6:G260,G260)+COUNTIF(OFFSET($P$6,0,0,IF(MOD(ROW(P260),5)&lt;&gt;0,INT((ROW(P260)-ROW($P$6)+1)/5)*5,INT((ROW(P260)-ROW($P$6))/5)*5),1),G260)</f>
        <v>110</v>
      </c>
      <c r="F260" s="88" t="str">
        <f t="shared" si="100"/>
        <v/>
      </c>
      <c r="G260" s="183">
        <f>TKB!$C$18</f>
        <v>0</v>
      </c>
      <c r="H260" s="89"/>
      <c r="I260" s="90" t="str">
        <f t="shared" si="101"/>
        <v/>
      </c>
      <c r="J260" s="91" t="str">
        <f t="shared" ref="J260:J270" si="108">IF(G260=0,"",VLOOKUP(E260&amp;G260,PPCT,7,0))</f>
        <v/>
      </c>
      <c r="K260" s="72"/>
      <c r="L260" s="202"/>
      <c r="M260" s="87">
        <v>5</v>
      </c>
      <c r="N260" s="84" t="str">
        <f ca="1">IF(P260=0,"",COUNTIF($P$6:P260,P260)+COUNTIF(OFFSET($G$6,0,0,INT((ROW(G260)-ROW($G$6))/5+1)*5,1),P260))</f>
        <v/>
      </c>
      <c r="O260" s="92" t="str">
        <f t="shared" si="103"/>
        <v/>
      </c>
      <c r="P260" s="183">
        <f>TKB!$D$18</f>
        <v>0</v>
      </c>
      <c r="Q260" s="89"/>
      <c r="R260" s="90" t="str">
        <f t="shared" si="104"/>
        <v/>
      </c>
      <c r="S260" s="91" t="str">
        <f t="shared" si="105"/>
        <v/>
      </c>
      <c r="U260" s="42"/>
      <c r="V260" s="122"/>
      <c r="W260" s="126"/>
      <c r="X260" s="78"/>
    </row>
    <row r="261" spans="1:24" s="77" customFormat="1" ht="24" customHeight="1" x14ac:dyDescent="0.2">
      <c r="A261" s="34" t="str">
        <f t="shared" si="107"/>
        <v/>
      </c>
      <c r="B261" s="35">
        <f t="shared" si="106"/>
        <v>9</v>
      </c>
      <c r="C261" s="200" t="str">
        <f>CONCATENATE("Năm ",CHAR(10),DAY(V243+3),"/",MONTH(V243+3))</f>
        <v>Năm 
5/11</v>
      </c>
      <c r="D261" s="67">
        <v>1</v>
      </c>
      <c r="E261" s="68">
        <f ca="1">COUNTIF($G$6:G261,G261)+COUNTIF(OFFSET($P$6,0,0,IF(MOD(ROW(P261),5)&lt;&gt;0,INT((ROW(P261)-ROW($P$6)+1)/5)*5,INT((ROW(P261)-ROW($P$6))/5)*5),1),G261)</f>
        <v>18</v>
      </c>
      <c r="F261" s="68">
        <f t="shared" ca="1" si="100"/>
        <v>18</v>
      </c>
      <c r="G261" s="181" t="str">
        <f>TKB!$C$19</f>
        <v>Chính tả</v>
      </c>
      <c r="H261" s="93"/>
      <c r="I261" s="70" t="str">
        <f t="shared" ca="1" si="101"/>
        <v> Ôn tập giữa học kì I</v>
      </c>
      <c r="J261" s="71" t="str">
        <f t="shared" ca="1" si="108"/>
        <v>vở mẫu, MT-MC</v>
      </c>
      <c r="K261" s="72"/>
      <c r="L261" s="200" t="str">
        <f>+C261</f>
        <v>Năm 
5/11</v>
      </c>
      <c r="M261" s="67">
        <v>1</v>
      </c>
      <c r="N261" s="94">
        <f ca="1">IF(P261=0,"",COUNTIF($P$6:P261,P261)+COUNTIF(OFFSET($G$6,0,0,INT((ROW(G261)-ROW($G$6))/5+1)*5,1),P261))</f>
        <v>9</v>
      </c>
      <c r="O261" s="94">
        <f t="shared" ca="1" si="103"/>
        <v>9</v>
      </c>
      <c r="P261" s="181" t="str">
        <f>TKB!$D$19</f>
        <v>TN&amp;XH</v>
      </c>
      <c r="Q261" s="93"/>
      <c r="R261" s="70" t="str">
        <f t="shared" ca="1" si="104"/>
        <v>Đề phòng bệnh giun</v>
      </c>
      <c r="S261" s="71" t="str">
        <f t="shared" ca="1" si="105"/>
        <v>Tranh SGK, MT-MC</v>
      </c>
      <c r="U261" s="42"/>
      <c r="V261" s="122"/>
      <c r="W261" s="126"/>
      <c r="X261" s="78"/>
    </row>
    <row r="262" spans="1:24" s="77" customFormat="1" ht="24" customHeight="1" x14ac:dyDescent="0.2">
      <c r="A262" s="34" t="str">
        <f t="shared" si="107"/>
        <v/>
      </c>
      <c r="B262" s="35">
        <f t="shared" si="106"/>
        <v>9</v>
      </c>
      <c r="C262" s="201"/>
      <c r="D262" s="79">
        <v>2</v>
      </c>
      <c r="E262" s="80">
        <f ca="1">COUNTIF($G$6:G262,G262)+COUNTIF(OFFSET($P$6,0,0,IF(MOD(ROW(P262),5)&lt;&gt;0,INT((ROW(P262)-ROW($P$6)+1)/5)*5,INT((ROW(P262)-ROW($P$6))/5)*5),1),G262)</f>
        <v>44</v>
      </c>
      <c r="F262" s="80">
        <f t="shared" ca="1" si="100"/>
        <v>44</v>
      </c>
      <c r="G262" s="182" t="str">
        <f>TKB!$C$20</f>
        <v>Toán</v>
      </c>
      <c r="H262" s="81"/>
      <c r="I262" s="82" t="str">
        <f t="shared" ca="1" si="101"/>
        <v>Ôn tập (giữa kì 1)</v>
      </c>
      <c r="J262" s="83" t="str">
        <f t="shared" ca="1" si="108"/>
        <v>SGK, bảng phụ, MT-MC</v>
      </c>
      <c r="K262" s="72"/>
      <c r="L262" s="201"/>
      <c r="M262" s="79">
        <v>2</v>
      </c>
      <c r="N262" s="84">
        <f ca="1">IF(P262=0,"",COUNTIF($P$6:P262,P262)+COUNTIF(OFFSET($G$6,0,0,INT((ROW(G262)-ROW($G$6))/5+1)*5,1),P262))</f>
        <v>9</v>
      </c>
      <c r="O262" s="84">
        <f t="shared" ca="1" si="103"/>
        <v>9</v>
      </c>
      <c r="P262" s="182" t="str">
        <f>TKB!$D$20</f>
        <v>Thủ công</v>
      </c>
      <c r="Q262" s="81"/>
      <c r="R262" s="82" t="str">
        <f t="shared" ca="1" si="104"/>
        <v>Gấp thuyền phẳng đáy có mui</v>
      </c>
      <c r="S262" s="83" t="str">
        <f t="shared" ca="1" si="105"/>
        <v>GM, kéo, tranh QT</v>
      </c>
      <c r="U262" s="42"/>
      <c r="V262" s="122"/>
      <c r="W262" s="126"/>
      <c r="X262" s="78"/>
    </row>
    <row r="263" spans="1:24" s="77" customFormat="1" ht="24" customHeight="1" x14ac:dyDescent="0.2">
      <c r="A263" s="34" t="str">
        <f t="shared" si="107"/>
        <v/>
      </c>
      <c r="B263" s="35">
        <f t="shared" si="106"/>
        <v>9</v>
      </c>
      <c r="C263" s="201"/>
      <c r="D263" s="79">
        <v>3</v>
      </c>
      <c r="E263" s="84">
        <f ca="1">COUNTIF($G$6:G263,G263)+COUNTIF(OFFSET($P$6,0,0,IF(MOD(ROW(P263),5)&lt;&gt;0,INT((ROW(P263)-ROW($P$6)+1)/5)*5,INT((ROW(P263)-ROW($P$6))/5)*5),1),G263)</f>
        <v>9</v>
      </c>
      <c r="F263" s="84">
        <f t="shared" ca="1" si="100"/>
        <v>9</v>
      </c>
      <c r="G263" s="182" t="str">
        <f>TKB!$C$21</f>
        <v>Thể dục TC</v>
      </c>
      <c r="H263" s="81"/>
      <c r="I263" s="82" t="str">
        <f t="shared" ca="1" si="101"/>
        <v>Ôn bài thể dục phát triển chung, đếm số 1,2 theo đội hình đội ngũ</v>
      </c>
      <c r="J263" s="83">
        <f t="shared" ca="1" si="108"/>
        <v>0</v>
      </c>
      <c r="K263" s="72"/>
      <c r="L263" s="201"/>
      <c r="M263" s="73">
        <v>3</v>
      </c>
      <c r="N263" s="84">
        <f ca="1">IF(P263=0,"",COUNTIF($P$6:P263,P263)+COUNTIF(OFFSET($G$6,0,0,INT((ROW(G263)-ROW($G$6))/5+1)*5,1),P263))</f>
        <v>27</v>
      </c>
      <c r="O263" s="74">
        <f t="shared" ca="1" si="103"/>
        <v>27</v>
      </c>
      <c r="P263" s="185" t="str">
        <f>TKB!$D$21</f>
        <v>HDH-TV</v>
      </c>
      <c r="Q263" s="81"/>
      <c r="R263" s="82" t="str">
        <f t="shared" ca="1" si="104"/>
        <v>Luyện từ và câu</v>
      </c>
      <c r="S263" s="83" t="str">
        <f t="shared" ca="1" si="105"/>
        <v>Vở CEHTV, BP, PM</v>
      </c>
      <c r="U263" s="42"/>
      <c r="V263" s="122"/>
      <c r="W263" s="126"/>
      <c r="X263" s="78"/>
    </row>
    <row r="264" spans="1:24" s="77" customFormat="1" ht="24" customHeight="1" x14ac:dyDescent="0.2">
      <c r="A264" s="34" t="str">
        <f t="shared" si="107"/>
        <v/>
      </c>
      <c r="B264" s="35">
        <f t="shared" si="106"/>
        <v>9</v>
      </c>
      <c r="C264" s="201"/>
      <c r="D264" s="79">
        <v>4</v>
      </c>
      <c r="E264" s="84">
        <f ca="1">COUNTIF($G$6:G264,G264)+COUNTIF(OFFSET($P$6,0,0,IF(MOD(ROW(P264),5)&lt;&gt;0,INT((ROW(P264)-ROW($P$6)+1)/5)*5,INT((ROW(P264)-ROW($P$6))/5)*5),1),G264)</f>
        <v>9</v>
      </c>
      <c r="F264" s="84">
        <f t="shared" ca="1" si="100"/>
        <v>9</v>
      </c>
      <c r="G264" s="182" t="str">
        <f>TKB!$C$22</f>
        <v>LT &amp; Câu</v>
      </c>
      <c r="H264" s="81"/>
      <c r="I264" s="82" t="str">
        <f t="shared" ca="1" si="101"/>
        <v>Ôn tập</v>
      </c>
      <c r="J264" s="83" t="str">
        <f t="shared" ca="1" si="108"/>
        <v>bảng phụ, MT-MC</v>
      </c>
      <c r="K264" s="72"/>
      <c r="L264" s="201"/>
      <c r="M264" s="79">
        <v>4</v>
      </c>
      <c r="N264" s="84">
        <f ca="1">IF(P264=0,"",COUNTIF($P$6:P264,P264)+COUNTIF(OFFSET($G$6,0,0,INT((ROW(G264)-ROW($G$6))/5+1)*5,1),P264))</f>
        <v>18</v>
      </c>
      <c r="O264" s="84">
        <f t="shared" ca="1" si="103"/>
        <v>18</v>
      </c>
      <c r="P264" s="182" t="str">
        <f>TKB!$D$22</f>
        <v>HĐTT-CĐ</v>
      </c>
      <c r="Q264" s="81"/>
      <c r="R264" s="82" t="str">
        <f t="shared" ca="1" si="104"/>
        <v>GDNSTLVM: Bài 2: Tôn trọng người nghe</v>
      </c>
      <c r="S264" s="83" t="str">
        <f t="shared" ca="1" si="105"/>
        <v>Tư liệu</v>
      </c>
      <c r="U264" s="42"/>
      <c r="V264" s="122"/>
      <c r="W264" s="126"/>
      <c r="X264" s="78"/>
    </row>
    <row r="265" spans="1:24" s="77" customFormat="1" ht="24" customHeight="1" x14ac:dyDescent="0.2">
      <c r="A265" s="34" t="str">
        <f t="shared" si="107"/>
        <v/>
      </c>
      <c r="B265" s="35">
        <f t="shared" si="106"/>
        <v>9</v>
      </c>
      <c r="C265" s="202"/>
      <c r="D265" s="95">
        <v>5</v>
      </c>
      <c r="E265" s="88">
        <f ca="1">COUNTIF($G$6:G265,G265)+COUNTIF(OFFSET($P$6,0,0,IF(MOD(ROW(P265),5)&lt;&gt;0,INT((ROW(P265)-ROW($P$6)+1)/5)*5,INT((ROW(P265)-ROW($P$6))/5)*5),1),G265)</f>
        <v>112</v>
      </c>
      <c r="F265" s="88" t="str">
        <f t="shared" si="100"/>
        <v/>
      </c>
      <c r="G265" s="183">
        <f>TKB!$C$23</f>
        <v>0</v>
      </c>
      <c r="H265" s="89"/>
      <c r="I265" s="90" t="str">
        <f t="shared" si="101"/>
        <v/>
      </c>
      <c r="J265" s="91" t="str">
        <f t="shared" si="108"/>
        <v/>
      </c>
      <c r="K265" s="72"/>
      <c r="L265" s="202"/>
      <c r="M265" s="87">
        <v>5</v>
      </c>
      <c r="N265" s="84" t="str">
        <f ca="1">IF(P265=0,"",COUNTIF($P$6:P265,P265)+COUNTIF(OFFSET($G$6,0,0,INT((ROW(G265)-ROW($G$6))/5+1)*5,1),P265))</f>
        <v/>
      </c>
      <c r="O265" s="92" t="str">
        <f t="shared" si="103"/>
        <v/>
      </c>
      <c r="P265" s="183">
        <f>TKB!$D$23</f>
        <v>0</v>
      </c>
      <c r="Q265" s="89"/>
      <c r="R265" s="90" t="str">
        <f t="shared" si="104"/>
        <v/>
      </c>
      <c r="S265" s="91" t="str">
        <f t="shared" si="105"/>
        <v/>
      </c>
      <c r="U265" s="42"/>
      <c r="V265" s="122"/>
      <c r="W265" s="126"/>
      <c r="X265" s="78"/>
    </row>
    <row r="266" spans="1:24" s="77" customFormat="1" ht="24" customHeight="1" x14ac:dyDescent="0.2">
      <c r="A266" s="34" t="str">
        <f t="shared" si="107"/>
        <v/>
      </c>
      <c r="B266" s="35">
        <f t="shared" si="106"/>
        <v>9</v>
      </c>
      <c r="C266" s="197" t="str">
        <f>CONCATENATE("Sáu ",CHAR(10),DAY(V243+4),"/",MONTH(V243+4))</f>
        <v>Sáu 
6/11</v>
      </c>
      <c r="D266" s="67">
        <v>1</v>
      </c>
      <c r="E266" s="68">
        <f ca="1">COUNTIF($G$6:G266,G266)+COUNTIF(OFFSET($P$6,0,0,IF(MOD(ROW(P266),5)&lt;&gt;0,INT((ROW(P266)-ROW($P$6)+1)/5)*5,INT((ROW(P266)-ROW($P$6))/5)*5),1),G266)</f>
        <v>9</v>
      </c>
      <c r="F266" s="68">
        <f t="shared" ca="1" si="100"/>
        <v>9</v>
      </c>
      <c r="G266" s="182" t="str">
        <f>TKB!$C$24</f>
        <v>Mĩ thuật TC</v>
      </c>
      <c r="H266" s="93"/>
      <c r="I266" s="70" t="str">
        <f t="shared" ca="1" si="101"/>
        <v>VTM: đồ vật có dạng hình trụ</v>
      </c>
      <c r="J266" s="71">
        <f t="shared" ca="1" si="108"/>
        <v>0</v>
      </c>
      <c r="K266" s="72"/>
      <c r="L266" s="197" t="str">
        <f>+C266</f>
        <v>Sáu 
6/11</v>
      </c>
      <c r="M266" s="67">
        <v>1</v>
      </c>
      <c r="N266" s="94">
        <f ca="1">IF(P266=0,"",COUNTIF($P$6:P266,P266)+COUNTIF(OFFSET($G$6,0,0,INT((ROW(G266)-ROW($G$6))/5+1)*5,1),P266))</f>
        <v>27</v>
      </c>
      <c r="O266" s="94">
        <f t="shared" ca="1" si="103"/>
        <v>27</v>
      </c>
      <c r="P266" s="181" t="str">
        <f>TKB!$D$24</f>
        <v>HDH-T</v>
      </c>
      <c r="Q266" s="93"/>
      <c r="R266" s="82" t="str">
        <f t="shared" ca="1" si="104"/>
        <v>Luyện tập chung</v>
      </c>
      <c r="S266" s="71" t="str">
        <f t="shared" ca="1" si="105"/>
        <v>Vở CEHT, BP, PM</v>
      </c>
      <c r="U266" s="42"/>
      <c r="V266" s="122"/>
      <c r="W266" s="126"/>
      <c r="X266" s="78"/>
    </row>
    <row r="267" spans="1:24" s="77" customFormat="1" ht="24" customHeight="1" x14ac:dyDescent="0.2">
      <c r="A267" s="34" t="str">
        <f t="shared" si="107"/>
        <v/>
      </c>
      <c r="B267" s="35">
        <f t="shared" si="106"/>
        <v>9</v>
      </c>
      <c r="C267" s="198"/>
      <c r="D267" s="79">
        <v>2</v>
      </c>
      <c r="E267" s="80">
        <f ca="1">COUNTIF($G$6:G267,G267)+COUNTIF(OFFSET($P$6,0,0,IF(MOD(ROW(P267),5)&lt;&gt;0,INT((ROW(P267)-ROW($P$6)+1)/5)*5,INT((ROW(P267)-ROW($P$6))/5)*5),1),G267)</f>
        <v>9</v>
      </c>
      <c r="F267" s="80">
        <f t="shared" ca="1" si="100"/>
        <v>9</v>
      </c>
      <c r="G267" s="182" t="str">
        <f>TKB!$C$25</f>
        <v>Tập làm văn</v>
      </c>
      <c r="H267" s="81"/>
      <c r="I267" s="82" t="str">
        <f t="shared" ca="1" si="101"/>
        <v>Ôn tập</v>
      </c>
      <c r="J267" s="83" t="str">
        <f t="shared" ca="1" si="108"/>
        <v>Phiếu</v>
      </c>
      <c r="K267" s="72"/>
      <c r="L267" s="198"/>
      <c r="M267" s="79">
        <v>2</v>
      </c>
      <c r="N267" s="84">
        <f ca="1">IF(P267=0,"",COUNTIF($P$6:P267,P267)+COUNTIF(OFFSET($G$6,0,0,INT((ROW(G267)-ROW($G$6))/5+1)*5,1),P267))</f>
        <v>9</v>
      </c>
      <c r="O267" s="84">
        <f t="shared" ca="1" si="103"/>
        <v>9</v>
      </c>
      <c r="P267" s="182" t="str">
        <f>TKB!$D$25</f>
        <v>HĐTT-SHL</v>
      </c>
      <c r="Q267" s="81"/>
      <c r="R267" s="82" t="str">
        <f t="shared" ca="1" si="104"/>
        <v>Sơ kết tuần 9</v>
      </c>
      <c r="S267" s="83" t="str">
        <f t="shared" ca="1" si="105"/>
        <v>phần thưởng</v>
      </c>
      <c r="U267" s="42"/>
      <c r="V267" s="122"/>
      <c r="W267" s="126"/>
      <c r="X267" s="78"/>
    </row>
    <row r="268" spans="1:24" s="77" customFormat="1" ht="24" customHeight="1" x14ac:dyDescent="0.2">
      <c r="A268" s="34" t="str">
        <f t="shared" si="107"/>
        <v/>
      </c>
      <c r="B268" s="35">
        <f t="shared" si="106"/>
        <v>9</v>
      </c>
      <c r="C268" s="198"/>
      <c r="D268" s="73">
        <v>3</v>
      </c>
      <c r="E268" s="84">
        <f ca="1">COUNTIF($G$6:G268,G268)+COUNTIF(OFFSET($P$6,0,0,IF(MOD(ROW(P268),5)&lt;&gt;0,INT((ROW(P268)-ROW($P$6)+1)/5)*5,INT((ROW(P268)-ROW($P$6))/5)*5),1),G268)</f>
        <v>45</v>
      </c>
      <c r="F268" s="84">
        <f t="shared" ca="1" si="100"/>
        <v>45</v>
      </c>
      <c r="G268" s="182" t="str">
        <f>TKB!$C$26</f>
        <v>Toán</v>
      </c>
      <c r="H268" s="81"/>
      <c r="I268" s="82" t="str">
        <f t="shared" ca="1" si="101"/>
        <v>Tìm SH trong 1 tổng</v>
      </c>
      <c r="J268" s="83" t="str">
        <f t="shared" ca="1" si="108"/>
        <v>SGK, bảng phụ, MT-MC</v>
      </c>
      <c r="K268" s="72"/>
      <c r="L268" s="198"/>
      <c r="M268" s="73">
        <v>3</v>
      </c>
      <c r="N268" s="84" t="str">
        <f ca="1">IF(P268=0,"",COUNTIF($P$6:P268,P268)+COUNTIF(OFFSET($G$6,0,0,INT((ROW(G268)-ROW($G$6))/5+1)*5,1),P268))</f>
        <v/>
      </c>
      <c r="O268" s="74" t="str">
        <f t="shared" si="103"/>
        <v/>
      </c>
      <c r="P268" s="185">
        <f>TKB!$D$26</f>
        <v>0</v>
      </c>
      <c r="Q268" s="81"/>
      <c r="R268" s="82" t="str">
        <f t="shared" si="104"/>
        <v/>
      </c>
      <c r="S268" s="83" t="str">
        <f t="shared" si="105"/>
        <v/>
      </c>
      <c r="U268" s="42"/>
      <c r="V268" s="122"/>
      <c r="W268" s="126"/>
      <c r="X268" s="78"/>
    </row>
    <row r="269" spans="1:24" s="77" customFormat="1" ht="24" customHeight="1" x14ac:dyDescent="0.2">
      <c r="A269" s="34" t="str">
        <f t="shared" si="107"/>
        <v/>
      </c>
      <c r="B269" s="35">
        <f t="shared" si="106"/>
        <v>9</v>
      </c>
      <c r="C269" s="198"/>
      <c r="D269" s="79">
        <v>4</v>
      </c>
      <c r="E269" s="84">
        <f ca="1">COUNTIF($G$6:G269,G269)+COUNTIF(OFFSET($P$6,0,0,IF(MOD(ROW(P269),5)&lt;&gt;0,INT((ROW(P269)-ROW($P$6)+1)/5)*5,INT((ROW(P269)-ROW($P$6))/5)*5),1),G269)</f>
        <v>9</v>
      </c>
      <c r="F269" s="84">
        <f t="shared" ca="1" si="100"/>
        <v>9</v>
      </c>
      <c r="G269" s="182" t="str">
        <f>TKB!$C$27</f>
        <v>Đạo đức</v>
      </c>
      <c r="H269" s="81"/>
      <c r="I269" s="82" t="str">
        <f t="shared" ca="1" si="101"/>
        <v>Chăm chỉ học tập ( tiết 1)</v>
      </c>
      <c r="J269" s="83" t="str">
        <f t="shared" ca="1" si="108"/>
        <v>Tranh, máy chiếu</v>
      </c>
      <c r="K269" s="72"/>
      <c r="L269" s="198"/>
      <c r="M269" s="79">
        <v>4</v>
      </c>
      <c r="N269" s="84" t="str">
        <f ca="1">IF(P269=0,"",COUNTIF($P$6:P269,P269)+COUNTIF(OFFSET($G$6,0,0,INT((ROW(G269)-ROW($G$6))/5+1)*5,1),P269))</f>
        <v/>
      </c>
      <c r="O269" s="84" t="str">
        <f t="shared" si="103"/>
        <v/>
      </c>
      <c r="P269" s="182">
        <f>TKB!$D$27</f>
        <v>0</v>
      </c>
      <c r="Q269" s="81"/>
      <c r="R269" s="82" t="str">
        <f t="shared" si="104"/>
        <v/>
      </c>
      <c r="S269" s="83" t="str">
        <f t="shared" si="105"/>
        <v/>
      </c>
      <c r="U269" s="42"/>
      <c r="V269" s="122"/>
      <c r="W269" s="126"/>
      <c r="X269" s="78"/>
    </row>
    <row r="270" spans="1:24" s="77" customFormat="1" ht="24" customHeight="1" thickBot="1" x14ac:dyDescent="0.25">
      <c r="A270" s="34" t="str">
        <f t="shared" si="107"/>
        <v/>
      </c>
      <c r="B270" s="35">
        <f t="shared" si="106"/>
        <v>9</v>
      </c>
      <c r="C270" s="199"/>
      <c r="D270" s="96">
        <v>5</v>
      </c>
      <c r="E270" s="97">
        <f ca="1">COUNTIF($G$6:G270,G270)+COUNTIF(OFFSET($P$6,0,0,IF(MOD(ROW(P270),5)&lt;&gt;0,INT((ROW(P270)-ROW($P$6)+1)/5)*5,INT((ROW(P270)-ROW($P$6))/5)*5),1),G270)</f>
        <v>114</v>
      </c>
      <c r="F270" s="97" t="str">
        <f t="shared" si="100"/>
        <v/>
      </c>
      <c r="G270" s="184">
        <f>TKB!$C$28</f>
        <v>0</v>
      </c>
      <c r="H270" s="98" t="str">
        <f t="shared" ref="H270" si="109">IF(AND($M$1&lt;&gt;"",F270&lt;&gt;""),$M$1,IF(LEN(G270)&gt;$Q$1,RIGHT(G270,$Q$1),""))</f>
        <v/>
      </c>
      <c r="I270" s="99" t="str">
        <f t="shared" si="101"/>
        <v/>
      </c>
      <c r="J270" s="100" t="str">
        <f t="shared" si="108"/>
        <v/>
      </c>
      <c r="K270" s="72"/>
      <c r="L270" s="199"/>
      <c r="M270" s="101">
        <v>5</v>
      </c>
      <c r="N270" s="97" t="str">
        <f ca="1">IF(P270=0,"",COUNTIF($P$6:P270,P270)+COUNTIF(OFFSET($G$6,0,0,INT((ROW(G270)-ROW($G$6))/5+1)*5,1),P270))</f>
        <v/>
      </c>
      <c r="O270" s="97" t="str">
        <f t="shared" si="103"/>
        <v/>
      </c>
      <c r="P270" s="184">
        <f>TKB!$D$28</f>
        <v>0</v>
      </c>
      <c r="Q270" s="98" t="str">
        <f t="shared" ref="Q270" si="110">IF(AND($M$1&lt;&gt;"",O270&lt;&gt;""),$M$1,IF(LEN(P270)&gt;$Q$1,RIGHT(P270,$Q$1),""))</f>
        <v/>
      </c>
      <c r="R270" s="99" t="str">
        <f t="shared" si="104"/>
        <v/>
      </c>
      <c r="S270" s="100" t="str">
        <f t="shared" si="105"/>
        <v/>
      </c>
      <c r="U270" s="42"/>
      <c r="V270" s="122"/>
      <c r="W270" s="126"/>
      <c r="X270" s="78"/>
    </row>
    <row r="271" spans="1:24" s="34" customFormat="1" ht="24" customHeight="1" x14ac:dyDescent="0.2">
      <c r="A271" s="34" t="str">
        <f t="shared" si="107"/>
        <v/>
      </c>
      <c r="B271" s="35">
        <f t="shared" si="106"/>
        <v>9</v>
      </c>
      <c r="C271" s="206"/>
      <c r="D271" s="206"/>
      <c r="E271" s="206"/>
      <c r="F271" s="206"/>
      <c r="G271" s="206"/>
      <c r="H271" s="206"/>
      <c r="I271" s="206"/>
      <c r="J271" s="206"/>
      <c r="K271" s="179"/>
      <c r="L271" s="207"/>
      <c r="M271" s="207"/>
      <c r="N271" s="207"/>
      <c r="O271" s="207"/>
      <c r="P271" s="207"/>
      <c r="Q271" s="207"/>
      <c r="R271" s="207"/>
      <c r="S271" s="207"/>
      <c r="U271" s="42"/>
      <c r="V271" s="122"/>
      <c r="W271" s="126"/>
      <c r="X271" s="43"/>
    </row>
    <row r="272" spans="1:24" s="34" customFormat="1" ht="57.95" customHeight="1" x14ac:dyDescent="0.2">
      <c r="A272" s="34" t="str">
        <f t="shared" ref="A272:A335" si="111">IF(OR(B272=$G$1,$G$1="toàn bộ"),"in","")</f>
        <v/>
      </c>
      <c r="B272" s="35">
        <f t="shared" ref="B272" si="112">+B273</f>
        <v>10</v>
      </c>
      <c r="C272" s="102" t="str">
        <f>'HUONG DAN'!B54</f>
        <v>©Trường Tiểu học Lê Ngọc Hân, Gia Lâm</v>
      </c>
      <c r="D272" s="179"/>
      <c r="E272" s="103"/>
      <c r="F272" s="103"/>
      <c r="G272" s="104"/>
      <c r="H272" s="104"/>
      <c r="I272" s="104"/>
      <c r="J272" s="104"/>
      <c r="K272" s="104"/>
      <c r="L272" s="180"/>
      <c r="M272" s="180"/>
      <c r="N272" s="105"/>
      <c r="O272" s="105"/>
      <c r="P272" s="106"/>
      <c r="Q272" s="106"/>
      <c r="R272" s="208"/>
      <c r="S272" s="208"/>
      <c r="U272" s="42"/>
      <c r="V272" s="122"/>
      <c r="W272" s="126"/>
      <c r="X272" s="43"/>
    </row>
    <row r="273" spans="1:24" s="34" customFormat="1" ht="24" customHeight="1" thickBot="1" x14ac:dyDescent="0.25">
      <c r="A273" s="34" t="str">
        <f t="shared" si="111"/>
        <v/>
      </c>
      <c r="B273" s="35">
        <f t="shared" ref="B273" si="113">+C273</f>
        <v>10</v>
      </c>
      <c r="C273" s="203">
        <f>+C243+1</f>
        <v>10</v>
      </c>
      <c r="D273" s="203"/>
      <c r="E273" s="44"/>
      <c r="F273" s="103" t="str">
        <f>CONCATENATE("(Từ ngày ",DAY(V273)&amp;"/"&amp; MONTH(V273) &amp;"/"&amp;YEAR(V273)&amp; " đến ngày "  &amp;DAY(V273+4)&amp;  "/" &amp; MONTH(V273+4) &amp; "/" &amp; YEAR(V273+4),")")</f>
        <v>(Từ ngày 9/11/2020 đến ngày 13/11/2020)</v>
      </c>
      <c r="G273" s="104"/>
      <c r="H273" s="104"/>
      <c r="I273" s="40"/>
      <c r="J273" s="40"/>
      <c r="K273" s="40"/>
      <c r="L273" s="48"/>
      <c r="M273" s="48"/>
      <c r="N273" s="49"/>
      <c r="O273" s="49"/>
      <c r="P273" s="50"/>
      <c r="Q273" s="50"/>
      <c r="R273" s="47"/>
      <c r="S273" s="47"/>
      <c r="U273" s="51" t="s">
        <v>32</v>
      </c>
      <c r="V273" s="122">
        <f>$U$1+(C273-1)*7+W273</f>
        <v>44144</v>
      </c>
      <c r="W273" s="127">
        <v>0</v>
      </c>
      <c r="X273" s="43"/>
    </row>
    <row r="274" spans="1:24" s="52" customFormat="1" ht="24" customHeight="1" x14ac:dyDescent="0.2">
      <c r="A274" s="34" t="str">
        <f t="shared" si="111"/>
        <v/>
      </c>
      <c r="B274" s="35">
        <f t="shared" ref="B274:B275" si="114">+B273</f>
        <v>10</v>
      </c>
      <c r="C274" s="204" t="s">
        <v>31</v>
      </c>
      <c r="D274" s="204"/>
      <c r="E274" s="205"/>
      <c r="F274" s="204"/>
      <c r="G274" s="204"/>
      <c r="H274" s="204"/>
      <c r="I274" s="204"/>
      <c r="J274" s="204"/>
      <c r="K274" s="107"/>
      <c r="L274" s="204" t="s">
        <v>0</v>
      </c>
      <c r="M274" s="204"/>
      <c r="N274" s="204"/>
      <c r="O274" s="204"/>
      <c r="P274" s="204"/>
      <c r="Q274" s="204"/>
      <c r="R274" s="204"/>
      <c r="S274" s="204"/>
      <c r="U274" s="42"/>
      <c r="V274" s="123"/>
      <c r="W274" s="128"/>
      <c r="X274" s="53"/>
    </row>
    <row r="275" spans="1:24" s="64" customFormat="1" ht="42.75" x14ac:dyDescent="0.2">
      <c r="A275" s="34" t="str">
        <f t="shared" si="111"/>
        <v/>
      </c>
      <c r="B275" s="35">
        <f t="shared" si="114"/>
        <v>10</v>
      </c>
      <c r="C275" s="108" t="s">
        <v>1</v>
      </c>
      <c r="D275" s="109" t="s">
        <v>2</v>
      </c>
      <c r="E275" s="110" t="s">
        <v>25</v>
      </c>
      <c r="F275" s="110" t="s">
        <v>3</v>
      </c>
      <c r="G275" s="111" t="s">
        <v>10</v>
      </c>
      <c r="H275" s="111" t="s">
        <v>24</v>
      </c>
      <c r="I275" s="111" t="s">
        <v>4</v>
      </c>
      <c r="J275" s="112" t="s">
        <v>5</v>
      </c>
      <c r="K275" s="59"/>
      <c r="L275" s="60" t="s">
        <v>1</v>
      </c>
      <c r="M275" s="61" t="s">
        <v>2</v>
      </c>
      <c r="N275" s="62" t="s">
        <v>25</v>
      </c>
      <c r="O275" s="56" t="s">
        <v>3</v>
      </c>
      <c r="P275" s="63" t="s">
        <v>11</v>
      </c>
      <c r="Q275" s="63" t="s">
        <v>24</v>
      </c>
      <c r="R275" s="63" t="s">
        <v>4</v>
      </c>
      <c r="S275" s="58" t="s">
        <v>5</v>
      </c>
      <c r="U275" s="65"/>
      <c r="V275" s="124"/>
      <c r="W275" s="129"/>
      <c r="X275" s="66"/>
    </row>
    <row r="276" spans="1:24" s="77" customFormat="1" ht="24" customHeight="1" x14ac:dyDescent="0.2">
      <c r="A276" s="34" t="str">
        <f t="shared" si="111"/>
        <v/>
      </c>
      <c r="B276" s="35">
        <f t="shared" si="106"/>
        <v>10</v>
      </c>
      <c r="C276" s="197" t="str">
        <f>CONCATENATE("Hai  ",CHAR(10),DAY(V273),"/",MONTH(V273))</f>
        <v>Hai  
9/11</v>
      </c>
      <c r="D276" s="67">
        <v>1</v>
      </c>
      <c r="E276" s="68">
        <f ca="1">COUNTIF($G$6:G276,G276)+COUNTIF(OFFSET($P$6,0,0,IF(MOD(ROW(P276),5)&lt;&gt;0,INT((ROW(P276)-ROW($P$6)+1)/5)*5,INT((ROW(P276)-ROW($P$6))/5)*5),1),G276)</f>
        <v>10</v>
      </c>
      <c r="F276" s="68">
        <f t="shared" ref="F276:F300" ca="1" si="115">IF(G276=0,"",VLOOKUP(E276&amp;G276,PPCT,2,0))</f>
        <v>10</v>
      </c>
      <c r="G276" s="181" t="str">
        <f>TKB!$C$4</f>
        <v>HĐTT-CC</v>
      </c>
      <c r="H276" s="69"/>
      <c r="I276" s="70" t="str">
        <f t="shared" ref="I276:I300" ca="1" si="116">IF(G276=0,"",VLOOKUP(E276&amp;G276,PPCT,6,0))</f>
        <v>Chào cờ</v>
      </c>
      <c r="J276" s="71">
        <f t="shared" ref="J276:J288" ca="1" si="117">IF(G276=0,"",VLOOKUP(E276&amp;G276,PPCT,7,0))</f>
        <v>0</v>
      </c>
      <c r="K276" s="72"/>
      <c r="L276" s="198" t="str">
        <f>+C276</f>
        <v>Hai  
9/11</v>
      </c>
      <c r="M276" s="73">
        <v>1</v>
      </c>
      <c r="N276" s="74">
        <f ca="1">IF(P276=0,"",COUNTIF($P$6:P276,P276)+COUNTIF(OFFSET($G$6,0,0,INT((ROW(G276)-ROW($G$6))/5+1)*5,1),P276))</f>
        <v>10</v>
      </c>
      <c r="O276" s="68">
        <f t="shared" ref="O276:O300" ca="1" si="118">IF(P276=0,"",VLOOKUP(N276&amp;P276,PPCT,2,0))</f>
        <v>10</v>
      </c>
      <c r="P276" s="185" t="str">
        <f>TKB!$D$4</f>
        <v>Âm nhạc</v>
      </c>
      <c r="Q276" s="69"/>
      <c r="R276" s="75" t="str">
        <f t="shared" ref="R276:R300" ca="1" si="119">IF(P276=0,"",VLOOKUP(N276&amp;P276,PPCT,6,0))</f>
        <v>Ôn tập bài hát: Chúc mừng sinh nhật</v>
      </c>
      <c r="S276" s="76">
        <f t="shared" ref="S276:S300" ca="1" si="120">IF(P276=0,"",VLOOKUP(N276&amp;P276,PPCT,7,0))</f>
        <v>0</v>
      </c>
      <c r="U276" s="42"/>
      <c r="V276" s="122"/>
      <c r="W276" s="126"/>
      <c r="X276" s="78"/>
    </row>
    <row r="277" spans="1:24" s="77" customFormat="1" ht="24" customHeight="1" x14ac:dyDescent="0.2">
      <c r="A277" s="34" t="str">
        <f t="shared" si="111"/>
        <v/>
      </c>
      <c r="B277" s="35">
        <f t="shared" si="106"/>
        <v>10</v>
      </c>
      <c r="C277" s="198"/>
      <c r="D277" s="79">
        <v>2</v>
      </c>
      <c r="E277" s="80">
        <f ca="1">COUNTIF($G$6:G277,G277)+COUNTIF(OFFSET($P$6,0,0,IF(MOD(ROW(P277),5)&lt;&gt;0,INT((ROW(P277)-ROW($P$6)+1)/5)*5,INT((ROW(P277)-ROW($P$6))/5)*5),1),G277)</f>
        <v>46</v>
      </c>
      <c r="F277" s="80">
        <f t="shared" ca="1" si="115"/>
        <v>46</v>
      </c>
      <c r="G277" s="182" t="str">
        <f>TKB!$C$5</f>
        <v>Toán</v>
      </c>
      <c r="H277" s="81"/>
      <c r="I277" s="82" t="str">
        <f t="shared" ca="1" si="116"/>
        <v>Luyện tập</v>
      </c>
      <c r="J277" s="83" t="str">
        <f t="shared" ca="1" si="117"/>
        <v>SGK, bảng phụ, MT-MC</v>
      </c>
      <c r="K277" s="72"/>
      <c r="L277" s="198"/>
      <c r="M277" s="79">
        <v>2</v>
      </c>
      <c r="N277" s="84">
        <f ca="1">IF(P277=0,"",COUNTIF($P$6:P277,P277)+COUNTIF(OFFSET($G$6,0,0,INT((ROW(G277)-ROW($G$6))/5+1)*5,1),P277))</f>
        <v>19</v>
      </c>
      <c r="O277" s="84">
        <f t="shared" ca="1" si="118"/>
        <v>19</v>
      </c>
      <c r="P277" s="182" t="str">
        <f>TKB!$D$5</f>
        <v>Thể dục</v>
      </c>
      <c r="Q277" s="81"/>
      <c r="R277" s="82" t="str">
        <f t="shared" ca="1" si="119"/>
        <v>Ôn bài TDPTC. Trò chơi: Bỏ khăn</v>
      </c>
      <c r="S277" s="85">
        <f t="shared" ca="1" si="120"/>
        <v>0</v>
      </c>
      <c r="U277" s="42"/>
      <c r="V277" s="122"/>
      <c r="W277" s="126"/>
      <c r="X277" s="78"/>
    </row>
    <row r="278" spans="1:24" s="77" customFormat="1" ht="24" customHeight="1" x14ac:dyDescent="0.2">
      <c r="A278" s="34" t="str">
        <f t="shared" si="111"/>
        <v/>
      </c>
      <c r="B278" s="35">
        <f t="shared" si="106"/>
        <v>10</v>
      </c>
      <c r="C278" s="198"/>
      <c r="D278" s="73">
        <v>3</v>
      </c>
      <c r="E278" s="84">
        <f ca="1">COUNTIF($G$6:G278,G278)+COUNTIF(OFFSET($P$6,0,0,IF(MOD(ROW(P278),5)&lt;&gt;0,INT((ROW(P278)-ROW($P$6)+1)/5)*5,INT((ROW(P278)-ROW($P$6))/5)*5),1),G278)</f>
        <v>28</v>
      </c>
      <c r="F278" s="84">
        <f t="shared" ca="1" si="115"/>
        <v>28</v>
      </c>
      <c r="G278" s="182" t="str">
        <f>TKB!$C$6</f>
        <v>Tập đọc</v>
      </c>
      <c r="H278" s="81"/>
      <c r="I278" s="82" t="str">
        <f t="shared" ca="1" si="116"/>
        <v>Sáng kiến của bé Hà</v>
      </c>
      <c r="J278" s="83" t="str">
        <f t="shared" ca="1" si="117"/>
        <v>Máy chiếu, GAĐT</v>
      </c>
      <c r="K278" s="72"/>
      <c r="L278" s="198"/>
      <c r="M278" s="73">
        <v>3</v>
      </c>
      <c r="N278" s="84">
        <f ca="1">IF(P278=0,"",COUNTIF($P$6:P278,P278)+COUNTIF(OFFSET($G$6,0,0,INT((ROW(G278)-ROW($G$6))/5+1)*5,1),P278))</f>
        <v>28</v>
      </c>
      <c r="O278" s="74">
        <f t="shared" ca="1" si="118"/>
        <v>28</v>
      </c>
      <c r="P278" s="185" t="str">
        <f>TKB!$D$6</f>
        <v>HDH-TV</v>
      </c>
      <c r="Q278" s="81"/>
      <c r="R278" s="75" t="str">
        <f t="shared" ca="1" si="119"/>
        <v>Tập làm văn</v>
      </c>
      <c r="S278" s="83" t="str">
        <f t="shared" ca="1" si="120"/>
        <v>Vở CEHTV, BP, PM</v>
      </c>
      <c r="U278" s="42"/>
      <c r="V278" s="122"/>
      <c r="W278" s="126"/>
      <c r="X278" s="78"/>
    </row>
    <row r="279" spans="1:24" s="77" customFormat="1" ht="24" customHeight="1" x14ac:dyDescent="0.2">
      <c r="A279" s="34" t="str">
        <f t="shared" si="111"/>
        <v/>
      </c>
      <c r="B279" s="35">
        <f t="shared" si="106"/>
        <v>10</v>
      </c>
      <c r="C279" s="198"/>
      <c r="D279" s="79">
        <v>4</v>
      </c>
      <c r="E279" s="84">
        <f ca="1">COUNTIF($G$6:G279,G279)+COUNTIF(OFFSET($P$6,0,0,IF(MOD(ROW(P279),5)&lt;&gt;0,INT((ROW(P279)-ROW($P$6)+1)/5)*5,INT((ROW(P279)-ROW($P$6))/5)*5),1),G279)</f>
        <v>29</v>
      </c>
      <c r="F279" s="84">
        <f t="shared" ca="1" si="115"/>
        <v>29</v>
      </c>
      <c r="G279" s="182" t="str">
        <f>TKB!$C$7</f>
        <v>Tập đọc</v>
      </c>
      <c r="H279" s="81"/>
      <c r="I279" s="82" t="str">
        <f t="shared" ca="1" si="116"/>
        <v>Sáng kiến của bé Hà</v>
      </c>
      <c r="J279" s="83" t="str">
        <f t="shared" ca="1" si="117"/>
        <v>Máy chiếu, GAĐT</v>
      </c>
      <c r="K279" s="72"/>
      <c r="L279" s="198"/>
      <c r="M279" s="79">
        <v>4</v>
      </c>
      <c r="N279" s="84" t="str">
        <f ca="1">IF(P279=0,"",COUNTIF($P$6:P279,P279)+COUNTIF(OFFSET($G$6,0,0,INT((ROW(G279)-ROW($G$6))/5+1)*5,1),P279))</f>
        <v/>
      </c>
      <c r="O279" s="84" t="str">
        <f t="shared" si="118"/>
        <v/>
      </c>
      <c r="P279" s="182">
        <f>TKB!$D$7</f>
        <v>0</v>
      </c>
      <c r="Q279" s="81"/>
      <c r="R279" s="82" t="str">
        <f t="shared" si="119"/>
        <v/>
      </c>
      <c r="S279" s="76" t="str">
        <f t="shared" si="120"/>
        <v/>
      </c>
      <c r="U279" s="42"/>
      <c r="V279" s="122"/>
      <c r="W279" s="126"/>
      <c r="X279" s="78"/>
    </row>
    <row r="280" spans="1:24" s="77" customFormat="1" ht="24" customHeight="1" x14ac:dyDescent="0.2">
      <c r="A280" s="34" t="str">
        <f t="shared" si="111"/>
        <v/>
      </c>
      <c r="B280" s="35">
        <f t="shared" si="106"/>
        <v>10</v>
      </c>
      <c r="C280" s="198"/>
      <c r="D280" s="87">
        <v>5</v>
      </c>
      <c r="E280" s="88">
        <f ca="1">COUNTIF($G$6:G280,G280)+COUNTIF(OFFSET($P$6,0,0,IF(MOD(ROW(P280),5)&lt;&gt;0,INT((ROW(P280)-ROW($P$6)+1)/5)*5,INT((ROW(P280)-ROW($P$6))/5)*5),1),G280)</f>
        <v>118</v>
      </c>
      <c r="F280" s="88" t="str">
        <f t="shared" si="115"/>
        <v/>
      </c>
      <c r="G280" s="183">
        <f>TKB!$C$8</f>
        <v>0</v>
      </c>
      <c r="H280" s="89"/>
      <c r="I280" s="90" t="str">
        <f t="shared" si="116"/>
        <v/>
      </c>
      <c r="J280" s="91" t="str">
        <f t="shared" si="117"/>
        <v/>
      </c>
      <c r="K280" s="72"/>
      <c r="L280" s="198"/>
      <c r="M280" s="87">
        <v>5</v>
      </c>
      <c r="N280" s="84" t="str">
        <f ca="1">IF(P280=0,"",COUNTIF($P$6:P280,P280)+COUNTIF(OFFSET($G$6,0,0,INT((ROW(G280)-ROW($G$6))/5+1)*5,1),P280))</f>
        <v/>
      </c>
      <c r="O280" s="92" t="str">
        <f t="shared" si="118"/>
        <v/>
      </c>
      <c r="P280" s="183">
        <f>TKB!$D$8</f>
        <v>0</v>
      </c>
      <c r="Q280" s="89"/>
      <c r="R280" s="90" t="str">
        <f t="shared" si="119"/>
        <v/>
      </c>
      <c r="S280" s="91" t="str">
        <f t="shared" si="120"/>
        <v/>
      </c>
      <c r="U280" s="42"/>
      <c r="V280" s="122"/>
      <c r="W280" s="126"/>
      <c r="X280" s="78"/>
    </row>
    <row r="281" spans="1:24" s="77" customFormat="1" ht="24" customHeight="1" x14ac:dyDescent="0.2">
      <c r="A281" s="34" t="str">
        <f t="shared" si="111"/>
        <v/>
      </c>
      <c r="B281" s="35">
        <f t="shared" si="106"/>
        <v>10</v>
      </c>
      <c r="C281" s="200" t="str">
        <f>CONCATENATE("Ba  ",CHAR(10),DAY(V273+1),"/",MONTH(V273+1))</f>
        <v>Ba  
10/11</v>
      </c>
      <c r="D281" s="67">
        <v>1</v>
      </c>
      <c r="E281" s="68">
        <f ca="1">COUNTIF($G$6:G281,G281)+COUNTIF(OFFSET($P$6,0,0,IF(MOD(ROW(P281),5)&lt;&gt;0,INT((ROW(P281)-ROW($P$6)+1)/5)*5,INT((ROW(P281)-ROW($P$6))/5)*5),1),G281)</f>
        <v>19</v>
      </c>
      <c r="F281" s="68">
        <f t="shared" ca="1" si="115"/>
        <v>19</v>
      </c>
      <c r="G281" s="182" t="str">
        <f>TKB!$C$9</f>
        <v>Chính tả</v>
      </c>
      <c r="H281" s="93"/>
      <c r="I281" s="70" t="str">
        <f t="shared" ca="1" si="116"/>
        <v xml:space="preserve"> TC: Ngày lễ.</v>
      </c>
      <c r="J281" s="71" t="str">
        <f t="shared" ca="1" si="117"/>
        <v>vở mẫu, MT-MC</v>
      </c>
      <c r="K281" s="72"/>
      <c r="L281" s="200" t="str">
        <f>+C281</f>
        <v>Ba  
10/11</v>
      </c>
      <c r="M281" s="67">
        <v>1</v>
      </c>
      <c r="N281" s="94">
        <f ca="1">IF(P281=0,"",COUNTIF($P$6:P281,P281)+COUNTIF(OFFSET($G$6,0,0,INT((ROW(G281)-ROW($G$6))/5+1)*5,1),P281))</f>
        <v>10</v>
      </c>
      <c r="O281" s="94">
        <f t="shared" ca="1" si="118"/>
        <v>10</v>
      </c>
      <c r="P281" s="181" t="str">
        <f>TKB!$D$9</f>
        <v>Kể chuyện</v>
      </c>
      <c r="Q281" s="93"/>
      <c r="R281" s="70" t="str">
        <f t="shared" ca="1" si="119"/>
        <v>Sáng kiến của bé Hà</v>
      </c>
      <c r="S281" s="71" t="str">
        <f t="shared" ca="1" si="120"/>
        <v>Tranh SGK</v>
      </c>
      <c r="U281" s="42"/>
      <c r="V281" s="122"/>
      <c r="W281" s="126"/>
      <c r="X281" s="78"/>
    </row>
    <row r="282" spans="1:24" s="77" customFormat="1" ht="24" customHeight="1" x14ac:dyDescent="0.2">
      <c r="A282" s="34" t="str">
        <f t="shared" si="111"/>
        <v/>
      </c>
      <c r="B282" s="35">
        <f t="shared" si="106"/>
        <v>10</v>
      </c>
      <c r="C282" s="201"/>
      <c r="D282" s="79">
        <v>2</v>
      </c>
      <c r="E282" s="80">
        <f ca="1">COUNTIF($G$6:G282,G282)+COUNTIF(OFFSET($P$6,0,0,IF(MOD(ROW(P282),5)&lt;&gt;0,INT((ROW(P282)-ROW($P$6)+1)/5)*5,INT((ROW(P282)-ROW($P$6))/5)*5),1),G282)</f>
        <v>47</v>
      </c>
      <c r="F282" s="80">
        <f t="shared" ca="1" si="115"/>
        <v>47</v>
      </c>
      <c r="G282" s="182" t="str">
        <f>TKB!$C$10</f>
        <v>Toán</v>
      </c>
      <c r="H282" s="81"/>
      <c r="I282" s="82" t="str">
        <f t="shared" ca="1" si="116"/>
        <v>Số trò chục trừ đi một số</v>
      </c>
      <c r="J282" s="83" t="str">
        <f t="shared" ca="1" si="117"/>
        <v>SGK, bảng phụ, MT-MC</v>
      </c>
      <c r="K282" s="72"/>
      <c r="L282" s="201"/>
      <c r="M282" s="79">
        <v>2</v>
      </c>
      <c r="N282" s="84">
        <f ca="1">IF(P282=0,"",COUNTIF($P$6:P282,P282)+COUNTIF(OFFSET($G$6,0,0,INT((ROW(G282)-ROW($G$6))/5+1)*5,1),P282))</f>
        <v>20</v>
      </c>
      <c r="O282" s="84">
        <f t="shared" ca="1" si="118"/>
        <v>20</v>
      </c>
      <c r="P282" s="182" t="str">
        <f>TKB!$D$10</f>
        <v>Thể dục</v>
      </c>
      <c r="Q282" s="81"/>
      <c r="R282" s="82" t="str">
        <f t="shared" ca="1" si="119"/>
        <v>Ôn bài TDPTC điểm số 1-2 theo đội hình vòng tròn. Trò chơi: Bỏ khăn</v>
      </c>
      <c r="S282" s="83">
        <f t="shared" ca="1" si="120"/>
        <v>0</v>
      </c>
      <c r="U282" s="42"/>
      <c r="V282" s="122"/>
      <c r="W282" s="126"/>
      <c r="X282" s="78"/>
    </row>
    <row r="283" spans="1:24" s="77" customFormat="1" ht="24" customHeight="1" x14ac:dyDescent="0.2">
      <c r="A283" s="34" t="str">
        <f t="shared" si="111"/>
        <v/>
      </c>
      <c r="B283" s="35">
        <f t="shared" si="106"/>
        <v>10</v>
      </c>
      <c r="C283" s="201"/>
      <c r="D283" s="79">
        <v>3</v>
      </c>
      <c r="E283" s="80">
        <f ca="1">COUNTIF($G$6:G283,G283)+COUNTIF(OFFSET($P$6,0,0,IF(MOD(ROW(P283),5)&lt;&gt;0,INT((ROW(P283)-ROW($P$6)+1)/5)*5,INT((ROW(P283)-ROW($P$6))/5)*5),1),G283)</f>
        <v>10</v>
      </c>
      <c r="F283" s="80">
        <f t="shared" ca="1" si="115"/>
        <v>10</v>
      </c>
      <c r="G283" s="182" t="str">
        <f>TKB!$C$11</f>
        <v>Mĩ thuật</v>
      </c>
      <c r="H283" s="81"/>
      <c r="I283" s="82" t="str">
        <f t="shared" ca="1" si="116"/>
        <v>Tưởng tượng với hình tròn, hình ..</v>
      </c>
      <c r="J283" s="83">
        <f t="shared" ca="1" si="117"/>
        <v>0</v>
      </c>
      <c r="K283" s="72"/>
      <c r="L283" s="201"/>
      <c r="M283" s="73">
        <v>3</v>
      </c>
      <c r="N283" s="84">
        <f ca="1">IF(P283=0,"",COUNTIF($P$6:P283,P283)+COUNTIF(OFFSET($G$6,0,0,INT((ROW(G283)-ROW($G$6))/5+1)*5,1),P283))</f>
        <v>29</v>
      </c>
      <c r="O283" s="74">
        <f t="shared" ca="1" si="118"/>
        <v>29</v>
      </c>
      <c r="P283" s="185" t="str">
        <f>TKB!$D$11</f>
        <v>HDH-TV</v>
      </c>
      <c r="Q283" s="81"/>
      <c r="R283" s="82" t="str">
        <f t="shared" ca="1" si="119"/>
        <v>Tập đọc-Chính tả</v>
      </c>
      <c r="S283" s="83" t="str">
        <f t="shared" ca="1" si="120"/>
        <v>Vở CEHTV, BP, PM</v>
      </c>
      <c r="U283" s="42"/>
      <c r="V283" s="122"/>
      <c r="W283" s="126"/>
      <c r="X283" s="78"/>
    </row>
    <row r="284" spans="1:24" s="77" customFormat="1" ht="24" customHeight="1" x14ac:dyDescent="0.2">
      <c r="A284" s="34" t="str">
        <f t="shared" si="111"/>
        <v/>
      </c>
      <c r="B284" s="35">
        <f t="shared" si="106"/>
        <v>10</v>
      </c>
      <c r="C284" s="201"/>
      <c r="D284" s="79">
        <v>4</v>
      </c>
      <c r="E284" s="84">
        <f ca="1">COUNTIF($G$6:G284,G284)+COUNTIF(OFFSET($P$6,0,0,IF(MOD(ROW(P284),5)&lt;&gt;0,INT((ROW(P284)-ROW($P$6)+1)/5)*5,INT((ROW(P284)-ROW($P$6))/5)*5),1),G284)</f>
        <v>19</v>
      </c>
      <c r="F284" s="84">
        <f t="shared" ca="1" si="115"/>
        <v>19</v>
      </c>
      <c r="G284" s="182" t="str">
        <f>TKB!$C$12</f>
        <v>Tiếng Anh</v>
      </c>
      <c r="H284" s="81"/>
      <c r="I284" s="82" t="str">
        <f t="shared" ca="1" si="116"/>
        <v>Unit 6. Lesson 6</v>
      </c>
      <c r="J284" s="83">
        <f t="shared" ca="1" si="117"/>
        <v>0</v>
      </c>
      <c r="K284" s="72"/>
      <c r="L284" s="201"/>
      <c r="M284" s="79">
        <v>4</v>
      </c>
      <c r="N284" s="84">
        <f ca="1">IF(P284=0,"",COUNTIF($P$6:P284,P284)+COUNTIF(OFFSET($G$6,0,0,INT((ROW(G284)-ROW($G$6))/5+1)*5,1),P284))</f>
        <v>28</v>
      </c>
      <c r="O284" s="84">
        <f t="shared" ca="1" si="118"/>
        <v>28</v>
      </c>
      <c r="P284" s="182" t="str">
        <f>TKB!$D$12</f>
        <v>HDH-T</v>
      </c>
      <c r="Q284" s="81"/>
      <c r="R284" s="82" t="str">
        <f t="shared" ca="1" si="119"/>
        <v>Toán Ismart</v>
      </c>
      <c r="S284" s="83" t="str">
        <f t="shared" ca="1" si="120"/>
        <v>Vở CEHT, BP, PM</v>
      </c>
      <c r="U284" s="42"/>
      <c r="V284" s="122"/>
      <c r="W284" s="126"/>
      <c r="X284" s="78"/>
    </row>
    <row r="285" spans="1:24" s="77" customFormat="1" ht="24" customHeight="1" x14ac:dyDescent="0.2">
      <c r="A285" s="34" t="str">
        <f t="shared" si="111"/>
        <v/>
      </c>
      <c r="B285" s="35">
        <f t="shared" si="106"/>
        <v>10</v>
      </c>
      <c r="C285" s="202"/>
      <c r="D285" s="95">
        <v>5</v>
      </c>
      <c r="E285" s="88">
        <f ca="1">COUNTIF($G$6:G285,G285)+COUNTIF(OFFSET($P$6,0,0,IF(MOD(ROW(P285),5)&lt;&gt;0,INT((ROW(P285)-ROW($P$6)+1)/5)*5,INT((ROW(P285)-ROW($P$6))/5)*5),1),G285)</f>
        <v>121</v>
      </c>
      <c r="F285" s="88" t="str">
        <f t="shared" si="115"/>
        <v/>
      </c>
      <c r="G285" s="183">
        <f>TKB!$C$13</f>
        <v>0</v>
      </c>
      <c r="H285" s="89"/>
      <c r="I285" s="90" t="str">
        <f t="shared" si="116"/>
        <v/>
      </c>
      <c r="J285" s="91" t="str">
        <f t="shared" si="117"/>
        <v/>
      </c>
      <c r="K285" s="72"/>
      <c r="L285" s="202"/>
      <c r="M285" s="87">
        <v>5</v>
      </c>
      <c r="N285" s="84" t="str">
        <f ca="1">IF(P285=0,"",COUNTIF($P$6:P285,P285)+COUNTIF(OFFSET($G$6,0,0,INT((ROW(G285)-ROW($G$6))/5+1)*5,1),P285))</f>
        <v/>
      </c>
      <c r="O285" s="92" t="str">
        <f t="shared" si="118"/>
        <v/>
      </c>
      <c r="P285" s="183">
        <f>TKB!$D$13</f>
        <v>0</v>
      </c>
      <c r="Q285" s="89"/>
      <c r="R285" s="90" t="str">
        <f t="shared" si="119"/>
        <v/>
      </c>
      <c r="S285" s="91" t="str">
        <f t="shared" si="120"/>
        <v/>
      </c>
      <c r="U285" s="42"/>
      <c r="V285" s="122"/>
      <c r="W285" s="126"/>
      <c r="X285" s="78"/>
    </row>
    <row r="286" spans="1:24" s="77" customFormat="1" ht="24" customHeight="1" x14ac:dyDescent="0.2">
      <c r="A286" s="34" t="str">
        <f t="shared" si="111"/>
        <v/>
      </c>
      <c r="B286" s="35">
        <f t="shared" si="106"/>
        <v>10</v>
      </c>
      <c r="C286" s="200" t="str">
        <f>CONCATENATE("Tư ",CHAR(10),DAY(V273+2),"/",MONTH(V273+2))</f>
        <v>Tư 
11/11</v>
      </c>
      <c r="D286" s="67">
        <v>1</v>
      </c>
      <c r="E286" s="68">
        <f ca="1">COUNTIF($G$6:G286,G286)+COUNTIF(OFFSET($P$6,0,0,IF(MOD(ROW(P286),5)&lt;&gt;0,INT((ROW(P286)-ROW($P$6)+1)/5)*5,INT((ROW(P286)-ROW($P$6))/5)*5),1),G286)</f>
        <v>30</v>
      </c>
      <c r="F286" s="68">
        <f t="shared" ca="1" si="115"/>
        <v>30</v>
      </c>
      <c r="G286" s="182" t="str">
        <f>TKB!$C$14</f>
        <v>Tập đọc</v>
      </c>
      <c r="H286" s="93"/>
      <c r="I286" s="70" t="str">
        <f t="shared" ca="1" si="116"/>
        <v>Bưu thiếp</v>
      </c>
      <c r="J286" s="71" t="str">
        <f t="shared" ca="1" si="117"/>
        <v>Máy chiếu, GAĐT</v>
      </c>
      <c r="K286" s="72"/>
      <c r="L286" s="200" t="str">
        <f>+C286</f>
        <v>Tư 
11/11</v>
      </c>
      <c r="M286" s="67">
        <v>1</v>
      </c>
      <c r="N286" s="94">
        <f ca="1">IF(P286=0,"",COUNTIF($P$6:P286,P286)+COUNTIF(OFFSET($G$6,0,0,INT((ROW(G286)-ROW($G$6))/5+1)*5,1),P286))</f>
        <v>10</v>
      </c>
      <c r="O286" s="94">
        <f t="shared" ca="1" si="118"/>
        <v>10</v>
      </c>
      <c r="P286" s="181" t="str">
        <f>TKB!$D$14</f>
        <v>HĐTT-ĐS</v>
      </c>
      <c r="Q286" s="93"/>
      <c r="R286" s="70" t="str">
        <f t="shared" ca="1" si="119"/>
        <v>Đọc sách</v>
      </c>
      <c r="S286" s="71" t="str">
        <f t="shared" ca="1" si="120"/>
        <v>sách, truyện</v>
      </c>
      <c r="U286" s="42"/>
      <c r="V286" s="122"/>
      <c r="W286" s="126"/>
      <c r="X286" s="78"/>
    </row>
    <row r="287" spans="1:24" s="77" customFormat="1" ht="24" customHeight="1" x14ac:dyDescent="0.2">
      <c r="A287" s="34" t="str">
        <f t="shared" si="111"/>
        <v/>
      </c>
      <c r="B287" s="35">
        <f t="shared" si="106"/>
        <v>10</v>
      </c>
      <c r="C287" s="201"/>
      <c r="D287" s="79">
        <v>2</v>
      </c>
      <c r="E287" s="80">
        <f ca="1">COUNTIF($G$6:G287,G287)+COUNTIF(OFFSET($P$6,0,0,IF(MOD(ROW(P287),5)&lt;&gt;0,INT((ROW(P287)-ROW($P$6)+1)/5)*5,INT((ROW(P287)-ROW($P$6))/5)*5),1),G287)</f>
        <v>20</v>
      </c>
      <c r="F287" s="80">
        <f t="shared" ca="1" si="115"/>
        <v>20</v>
      </c>
      <c r="G287" s="182" t="str">
        <f>TKB!$C$15</f>
        <v>Tiếng Anh</v>
      </c>
      <c r="H287" s="81"/>
      <c r="I287" s="82" t="str">
        <f t="shared" ca="1" si="116"/>
        <v>Unit 6. Lesson 7 + 8</v>
      </c>
      <c r="J287" s="83">
        <f t="shared" ca="1" si="117"/>
        <v>0</v>
      </c>
      <c r="K287" s="72"/>
      <c r="L287" s="201"/>
      <c r="M287" s="79">
        <v>2</v>
      </c>
      <c r="N287" s="84">
        <f ca="1">IF(P287=0,"",COUNTIF($P$6:P287,P287)+COUNTIF(OFFSET($G$6,0,0,INT((ROW(G287)-ROW($G$6))/5+1)*5,1),P287))</f>
        <v>10</v>
      </c>
      <c r="O287" s="84">
        <f t="shared" ca="1" si="118"/>
        <v>13</v>
      </c>
      <c r="P287" s="181" t="str">
        <f>TKB!$D$15</f>
        <v>Âm nhạc TC</v>
      </c>
      <c r="Q287" s="81"/>
      <c r="R287" s="82" t="str">
        <f t="shared" ca="1" si="119"/>
        <v>Ôn và vận động theo bài hát: Đội ca</v>
      </c>
      <c r="S287" s="83">
        <f t="shared" ca="1" si="120"/>
        <v>0</v>
      </c>
      <c r="U287" s="42"/>
      <c r="V287" s="122"/>
      <c r="W287" s="126"/>
      <c r="X287" s="78"/>
    </row>
    <row r="288" spans="1:24" s="77" customFormat="1" ht="24" customHeight="1" x14ac:dyDescent="0.2">
      <c r="A288" s="34" t="str">
        <f t="shared" si="111"/>
        <v/>
      </c>
      <c r="B288" s="35">
        <f t="shared" si="106"/>
        <v>10</v>
      </c>
      <c r="C288" s="201"/>
      <c r="D288" s="79">
        <v>3</v>
      </c>
      <c r="E288" s="80">
        <f ca="1">COUNTIF($G$6:G288,G288)+COUNTIF(OFFSET($P$6,0,0,IF(MOD(ROW(P288),5)&lt;&gt;0,INT((ROW(P288)-ROW($P$6)+1)/5)*5,INT((ROW(P288)-ROW($P$6))/5)*5),1),G288)</f>
        <v>48</v>
      </c>
      <c r="F288" s="80">
        <f t="shared" ca="1" si="115"/>
        <v>48</v>
      </c>
      <c r="G288" s="182" t="str">
        <f>TKB!$C$16</f>
        <v>Toán</v>
      </c>
      <c r="H288" s="81"/>
      <c r="I288" s="82" t="str">
        <f t="shared" ca="1" si="116"/>
        <v>11 trừ đi một số: 11-5</v>
      </c>
      <c r="J288" s="83" t="str">
        <f t="shared" ca="1" si="117"/>
        <v>SGK, bảng phụ, MT-MC</v>
      </c>
      <c r="K288" s="72"/>
      <c r="L288" s="201"/>
      <c r="M288" s="73">
        <v>3</v>
      </c>
      <c r="N288" s="84">
        <f ca="1">IF(P288=0,"",COUNTIF($P$6:P288,P288)+COUNTIF(OFFSET($G$6,0,0,INT((ROW(G288)-ROW($G$6))/5+1)*5,1),P288))</f>
        <v>29</v>
      </c>
      <c r="O288" s="74">
        <f t="shared" ca="1" si="118"/>
        <v>29</v>
      </c>
      <c r="P288" s="185" t="str">
        <f>TKB!$D$16</f>
        <v>HDH-T</v>
      </c>
      <c r="Q288" s="81"/>
      <c r="R288" s="82" t="str">
        <f t="shared" ca="1" si="119"/>
        <v>Phép trừ có nhớ trong phạm vi 100 dạng 31 - 5</v>
      </c>
      <c r="S288" s="83" t="str">
        <f t="shared" ca="1" si="120"/>
        <v>Vở CEHT, BP, PM</v>
      </c>
      <c r="U288" s="42"/>
      <c r="V288" s="122"/>
      <c r="W288" s="126"/>
      <c r="X288" s="78"/>
    </row>
    <row r="289" spans="1:24" s="77" customFormat="1" ht="24" customHeight="1" x14ac:dyDescent="0.2">
      <c r="A289" s="34" t="str">
        <f t="shared" si="111"/>
        <v/>
      </c>
      <c r="B289" s="35">
        <f t="shared" si="106"/>
        <v>10</v>
      </c>
      <c r="C289" s="201"/>
      <c r="D289" s="79">
        <v>4</v>
      </c>
      <c r="E289" s="84">
        <f ca="1">COUNTIF($G$6:G289,G289)+COUNTIF(OFFSET($P$6,0,0,IF(MOD(ROW(P289),5)&lt;&gt;0,INT((ROW(P289)-ROW($P$6)+1)/5)*5,INT((ROW(P289)-ROW($P$6))/5)*5),1),G289)</f>
        <v>10</v>
      </c>
      <c r="F289" s="84">
        <f t="shared" ca="1" si="115"/>
        <v>10</v>
      </c>
      <c r="G289" s="182" t="str">
        <f>TKB!$C$17</f>
        <v>Tập viết</v>
      </c>
      <c r="H289" s="81"/>
      <c r="I289" s="82" t="str">
        <f t="shared" ca="1" si="116"/>
        <v>Chữ hoa H</v>
      </c>
      <c r="J289" s="83" t="str">
        <f ca="1">IF(G289=0,"",VLOOKUP(E289&amp;G289,PPCT,7,0))</f>
        <v xml:space="preserve">Chữ mẫu, bảng phụ, </v>
      </c>
      <c r="K289" s="72"/>
      <c r="L289" s="201"/>
      <c r="M289" s="79">
        <v>4</v>
      </c>
      <c r="N289" s="84">
        <f ca="1">IF(P289=0,"",COUNTIF($P$6:P289,P289)+COUNTIF(OFFSET($G$6,0,0,INT((ROW(G289)-ROW($G$6))/5+1)*5,1),P289))</f>
        <v>19</v>
      </c>
      <c r="O289" s="84">
        <f t="shared" ca="1" si="118"/>
        <v>19</v>
      </c>
      <c r="P289" s="182" t="str">
        <f>TKB!$D$17</f>
        <v>HĐTT-CĐ</v>
      </c>
      <c r="Q289" s="81"/>
      <c r="R289" s="82" t="str">
        <f t="shared" ca="1" si="119"/>
        <v>Khoa Ismart</v>
      </c>
      <c r="S289" s="83" t="str">
        <f t="shared" ca="1" si="120"/>
        <v>Tài liệu NSTLVM</v>
      </c>
      <c r="U289" s="42"/>
      <c r="V289" s="122"/>
      <c r="W289" s="126"/>
      <c r="X289" s="78"/>
    </row>
    <row r="290" spans="1:24" s="77" customFormat="1" ht="24" customHeight="1" x14ac:dyDescent="0.2">
      <c r="A290" s="34" t="str">
        <f t="shared" si="111"/>
        <v/>
      </c>
      <c r="B290" s="35">
        <f t="shared" si="106"/>
        <v>10</v>
      </c>
      <c r="C290" s="202"/>
      <c r="D290" s="95">
        <v>5</v>
      </c>
      <c r="E290" s="88">
        <f ca="1">COUNTIF($G$6:G290,G290)+COUNTIF(OFFSET($P$6,0,0,IF(MOD(ROW(P290),5)&lt;&gt;0,INT((ROW(P290)-ROW($P$6)+1)/5)*5,INT((ROW(P290)-ROW($P$6))/5)*5),1),G290)</f>
        <v>123</v>
      </c>
      <c r="F290" s="88" t="str">
        <f t="shared" si="115"/>
        <v/>
      </c>
      <c r="G290" s="183">
        <f>TKB!$C$18</f>
        <v>0</v>
      </c>
      <c r="H290" s="89"/>
      <c r="I290" s="90" t="str">
        <f t="shared" si="116"/>
        <v/>
      </c>
      <c r="J290" s="91" t="str">
        <f t="shared" ref="J290:J300" si="121">IF(G290=0,"",VLOOKUP(E290&amp;G290,PPCT,7,0))</f>
        <v/>
      </c>
      <c r="K290" s="72"/>
      <c r="L290" s="202"/>
      <c r="M290" s="87">
        <v>5</v>
      </c>
      <c r="N290" s="84" t="str">
        <f ca="1">IF(P290=0,"",COUNTIF($P$6:P290,P290)+COUNTIF(OFFSET($G$6,0,0,INT((ROW(G290)-ROW($G$6))/5+1)*5,1),P290))</f>
        <v/>
      </c>
      <c r="O290" s="92" t="str">
        <f t="shared" si="118"/>
        <v/>
      </c>
      <c r="P290" s="183">
        <f>TKB!$D$18</f>
        <v>0</v>
      </c>
      <c r="Q290" s="89"/>
      <c r="R290" s="90" t="str">
        <f t="shared" si="119"/>
        <v/>
      </c>
      <c r="S290" s="91" t="str">
        <f t="shared" si="120"/>
        <v/>
      </c>
      <c r="U290" s="42"/>
      <c r="V290" s="122"/>
      <c r="W290" s="126"/>
      <c r="X290" s="78"/>
    </row>
    <row r="291" spans="1:24" s="77" customFormat="1" ht="24" customHeight="1" x14ac:dyDescent="0.2">
      <c r="A291" s="34" t="str">
        <f t="shared" si="111"/>
        <v/>
      </c>
      <c r="B291" s="35">
        <f t="shared" si="106"/>
        <v>10</v>
      </c>
      <c r="C291" s="200" t="str">
        <f>CONCATENATE("Năm ",CHAR(10),DAY(V273+3),"/",MONTH(V273+3))</f>
        <v>Năm 
12/11</v>
      </c>
      <c r="D291" s="67">
        <v>1</v>
      </c>
      <c r="E291" s="68">
        <f ca="1">COUNTIF($G$6:G291,G291)+COUNTIF(OFFSET($P$6,0,0,IF(MOD(ROW(P291),5)&lt;&gt;0,INT((ROW(P291)-ROW($P$6)+1)/5)*5,INT((ROW(P291)-ROW($P$6))/5)*5),1),G291)</f>
        <v>20</v>
      </c>
      <c r="F291" s="68">
        <f t="shared" ca="1" si="115"/>
        <v>20</v>
      </c>
      <c r="G291" s="181" t="str">
        <f>TKB!$C$19</f>
        <v>Chính tả</v>
      </c>
      <c r="H291" s="93"/>
      <c r="I291" s="70" t="str">
        <f t="shared" ca="1" si="116"/>
        <v xml:space="preserve"> NV: Ông và cháu.</v>
      </c>
      <c r="J291" s="71" t="str">
        <f t="shared" ca="1" si="121"/>
        <v>vở mẫu, MT-MC</v>
      </c>
      <c r="K291" s="72"/>
      <c r="L291" s="200" t="str">
        <f>+C291</f>
        <v>Năm 
12/11</v>
      </c>
      <c r="M291" s="67">
        <v>1</v>
      </c>
      <c r="N291" s="94">
        <f ca="1">IF(P291=0,"",COUNTIF($P$6:P291,P291)+COUNTIF(OFFSET($G$6,0,0,INT((ROW(G291)-ROW($G$6))/5+1)*5,1),P291))</f>
        <v>10</v>
      </c>
      <c r="O291" s="94">
        <f t="shared" ca="1" si="118"/>
        <v>10</v>
      </c>
      <c r="P291" s="181" t="str">
        <f>TKB!$D$19</f>
        <v>TN&amp;XH</v>
      </c>
      <c r="Q291" s="93"/>
      <c r="R291" s="70" t="str">
        <f t="shared" ca="1" si="119"/>
        <v>Ôn tập: Con người và sức khoẻ</v>
      </c>
      <c r="S291" s="71" t="str">
        <f t="shared" ca="1" si="120"/>
        <v>Tranh SGK, MT-MC</v>
      </c>
      <c r="U291" s="42"/>
      <c r="V291" s="122"/>
      <c r="W291" s="126"/>
      <c r="X291" s="78"/>
    </row>
    <row r="292" spans="1:24" s="77" customFormat="1" ht="24" customHeight="1" x14ac:dyDescent="0.2">
      <c r="A292" s="34" t="str">
        <f t="shared" si="111"/>
        <v/>
      </c>
      <c r="B292" s="35">
        <f t="shared" si="106"/>
        <v>10</v>
      </c>
      <c r="C292" s="201"/>
      <c r="D292" s="79">
        <v>2</v>
      </c>
      <c r="E292" s="80">
        <f ca="1">COUNTIF($G$6:G292,G292)+COUNTIF(OFFSET($P$6,0,0,IF(MOD(ROW(P292),5)&lt;&gt;0,INT((ROW(P292)-ROW($P$6)+1)/5)*5,INT((ROW(P292)-ROW($P$6))/5)*5),1),G292)</f>
        <v>49</v>
      </c>
      <c r="F292" s="80">
        <f t="shared" ca="1" si="115"/>
        <v>49</v>
      </c>
      <c r="G292" s="182" t="str">
        <f>TKB!$C$20</f>
        <v>Toán</v>
      </c>
      <c r="H292" s="81"/>
      <c r="I292" s="82" t="str">
        <f t="shared" ca="1" si="116"/>
        <v>31-5; 51-15</v>
      </c>
      <c r="J292" s="83" t="str">
        <f t="shared" ca="1" si="121"/>
        <v>SGK, bảng phụ, MT-MC</v>
      </c>
      <c r="K292" s="72"/>
      <c r="L292" s="201"/>
      <c r="M292" s="79">
        <v>2</v>
      </c>
      <c r="N292" s="84">
        <f ca="1">IF(P292=0,"",COUNTIF($P$6:P292,P292)+COUNTIF(OFFSET($G$6,0,0,INT((ROW(G292)-ROW($G$6))/5+1)*5,1),P292))</f>
        <v>10</v>
      </c>
      <c r="O292" s="84">
        <f t="shared" ca="1" si="118"/>
        <v>10</v>
      </c>
      <c r="P292" s="182" t="str">
        <f>TKB!$D$20</f>
        <v>Thủ công</v>
      </c>
      <c r="Q292" s="81"/>
      <c r="R292" s="82" t="str">
        <f t="shared" ca="1" si="119"/>
        <v>Gấp thuyền phẳng đáy có mui</v>
      </c>
      <c r="S292" s="83" t="str">
        <f t="shared" ca="1" si="120"/>
        <v>GM, kéo, tranh QT</v>
      </c>
      <c r="U292" s="42"/>
      <c r="V292" s="122"/>
      <c r="W292" s="126"/>
      <c r="X292" s="78"/>
    </row>
    <row r="293" spans="1:24" s="77" customFormat="1" ht="24" customHeight="1" x14ac:dyDescent="0.2">
      <c r="A293" s="34" t="str">
        <f t="shared" si="111"/>
        <v/>
      </c>
      <c r="B293" s="35">
        <f t="shared" si="106"/>
        <v>10</v>
      </c>
      <c r="C293" s="201"/>
      <c r="D293" s="79">
        <v>3</v>
      </c>
      <c r="E293" s="84">
        <f ca="1">COUNTIF($G$6:G293,G293)+COUNTIF(OFFSET($P$6,0,0,IF(MOD(ROW(P293),5)&lt;&gt;0,INT((ROW(P293)-ROW($P$6)+1)/5)*5,INT((ROW(P293)-ROW($P$6))/5)*5),1),G293)</f>
        <v>10</v>
      </c>
      <c r="F293" s="84">
        <f t="shared" ca="1" si="115"/>
        <v>10</v>
      </c>
      <c r="G293" s="182" t="str">
        <f>TKB!$C$21</f>
        <v>Thể dục TC</v>
      </c>
      <c r="H293" s="81"/>
      <c r="I293" s="82" t="str">
        <f t="shared" ca="1" si="116"/>
        <v>Ôn đếm số 1,2 theo đội hình vòng tròn. Trò chơi bỏ khăn</v>
      </c>
      <c r="J293" s="83">
        <f t="shared" ca="1" si="121"/>
        <v>0</v>
      </c>
      <c r="K293" s="72"/>
      <c r="L293" s="201"/>
      <c r="M293" s="73">
        <v>3</v>
      </c>
      <c r="N293" s="84">
        <f ca="1">IF(P293=0,"",COUNTIF($P$6:P293,P293)+COUNTIF(OFFSET($G$6,0,0,INT((ROW(G293)-ROW($G$6))/5+1)*5,1),P293))</f>
        <v>30</v>
      </c>
      <c r="O293" s="74">
        <f t="shared" ca="1" si="118"/>
        <v>30</v>
      </c>
      <c r="P293" s="185" t="str">
        <f>TKB!$D$21</f>
        <v>HDH-TV</v>
      </c>
      <c r="Q293" s="81"/>
      <c r="R293" s="82" t="str">
        <f t="shared" ca="1" si="119"/>
        <v>Luyện từ và câu</v>
      </c>
      <c r="S293" s="83" t="str">
        <f t="shared" ca="1" si="120"/>
        <v>Vở CEHTV, BP, PM</v>
      </c>
      <c r="U293" s="42"/>
      <c r="V293" s="122"/>
      <c r="W293" s="126"/>
      <c r="X293" s="78"/>
    </row>
    <row r="294" spans="1:24" s="77" customFormat="1" ht="24" customHeight="1" x14ac:dyDescent="0.2">
      <c r="A294" s="34" t="str">
        <f t="shared" si="111"/>
        <v/>
      </c>
      <c r="B294" s="35">
        <f t="shared" si="106"/>
        <v>10</v>
      </c>
      <c r="C294" s="201"/>
      <c r="D294" s="79">
        <v>4</v>
      </c>
      <c r="E294" s="84">
        <f ca="1">COUNTIF($G$6:G294,G294)+COUNTIF(OFFSET($P$6,0,0,IF(MOD(ROW(P294),5)&lt;&gt;0,INT((ROW(P294)-ROW($P$6)+1)/5)*5,INT((ROW(P294)-ROW($P$6))/5)*5),1),G294)</f>
        <v>10</v>
      </c>
      <c r="F294" s="84">
        <f t="shared" ca="1" si="115"/>
        <v>10</v>
      </c>
      <c r="G294" s="182" t="str">
        <f>TKB!$C$22</f>
        <v>LT &amp; Câu</v>
      </c>
      <c r="H294" s="81"/>
      <c r="I294" s="82" t="str">
        <f t="shared" ca="1" si="116"/>
        <v>Mở rộng vốn từ: từ ngữ về họ hàng. Dấu chấm, dấu chấm hỏi.</v>
      </c>
      <c r="J294" s="83" t="str">
        <f t="shared" ca="1" si="121"/>
        <v>bảng phụ, MT-MC</v>
      </c>
      <c r="K294" s="72"/>
      <c r="L294" s="201"/>
      <c r="M294" s="79">
        <v>4</v>
      </c>
      <c r="N294" s="84">
        <f ca="1">IF(P294=0,"",COUNTIF($P$6:P294,P294)+COUNTIF(OFFSET($G$6,0,0,INT((ROW(G294)-ROW($G$6))/5+1)*5,1),P294))</f>
        <v>20</v>
      </c>
      <c r="O294" s="84">
        <f t="shared" ca="1" si="118"/>
        <v>20</v>
      </c>
      <c r="P294" s="182" t="str">
        <f>TKB!$D$22</f>
        <v>HĐTT-CĐ</v>
      </c>
      <c r="Q294" s="81"/>
      <c r="R294" s="82" t="str">
        <f t="shared" ca="1" si="119"/>
        <v>GDNSTLVM: Bài 3: Bữa ăn cùng khách</v>
      </c>
      <c r="S294" s="83" t="str">
        <f t="shared" ca="1" si="120"/>
        <v>Tranh mẫu</v>
      </c>
      <c r="U294" s="42"/>
      <c r="V294" s="122"/>
      <c r="W294" s="126"/>
      <c r="X294" s="78"/>
    </row>
    <row r="295" spans="1:24" s="77" customFormat="1" ht="24" customHeight="1" x14ac:dyDescent="0.2">
      <c r="A295" s="34" t="str">
        <f t="shared" si="111"/>
        <v/>
      </c>
      <c r="B295" s="35">
        <f t="shared" si="106"/>
        <v>10</v>
      </c>
      <c r="C295" s="202"/>
      <c r="D295" s="95">
        <v>5</v>
      </c>
      <c r="E295" s="88">
        <f ca="1">COUNTIF($G$6:G295,G295)+COUNTIF(OFFSET($P$6,0,0,IF(MOD(ROW(P295),5)&lt;&gt;0,INT((ROW(P295)-ROW($P$6)+1)/5)*5,INT((ROW(P295)-ROW($P$6))/5)*5),1),G295)</f>
        <v>125</v>
      </c>
      <c r="F295" s="88" t="str">
        <f t="shared" si="115"/>
        <v/>
      </c>
      <c r="G295" s="183">
        <f>TKB!$C$23</f>
        <v>0</v>
      </c>
      <c r="H295" s="89"/>
      <c r="I295" s="90" t="str">
        <f t="shared" si="116"/>
        <v/>
      </c>
      <c r="J295" s="91" t="str">
        <f t="shared" si="121"/>
        <v/>
      </c>
      <c r="K295" s="72"/>
      <c r="L295" s="202"/>
      <c r="M295" s="87">
        <v>5</v>
      </c>
      <c r="N295" s="84" t="str">
        <f ca="1">IF(P295=0,"",COUNTIF($P$6:P295,P295)+COUNTIF(OFFSET($G$6,0,0,INT((ROW(G295)-ROW($G$6))/5+1)*5,1),P295))</f>
        <v/>
      </c>
      <c r="O295" s="92" t="str">
        <f t="shared" si="118"/>
        <v/>
      </c>
      <c r="P295" s="183">
        <f>TKB!$D$23</f>
        <v>0</v>
      </c>
      <c r="Q295" s="89"/>
      <c r="R295" s="90" t="str">
        <f t="shared" si="119"/>
        <v/>
      </c>
      <c r="S295" s="91" t="str">
        <f t="shared" si="120"/>
        <v/>
      </c>
      <c r="U295" s="42"/>
      <c r="V295" s="122"/>
      <c r="W295" s="126"/>
      <c r="X295" s="78"/>
    </row>
    <row r="296" spans="1:24" s="77" customFormat="1" ht="24" customHeight="1" x14ac:dyDescent="0.2">
      <c r="A296" s="34" t="str">
        <f t="shared" si="111"/>
        <v/>
      </c>
      <c r="B296" s="35">
        <f t="shared" si="106"/>
        <v>10</v>
      </c>
      <c r="C296" s="197" t="str">
        <f>CONCATENATE("Sáu ",CHAR(10),DAY(V273+4),"/",MONTH(V273+4))</f>
        <v>Sáu 
13/11</v>
      </c>
      <c r="D296" s="67">
        <v>1</v>
      </c>
      <c r="E296" s="68">
        <f ca="1">COUNTIF($G$6:G296,G296)+COUNTIF(OFFSET($P$6,0,0,IF(MOD(ROW(P296),5)&lt;&gt;0,INT((ROW(P296)-ROW($P$6)+1)/5)*5,INT((ROW(P296)-ROW($P$6))/5)*5),1),G296)</f>
        <v>10</v>
      </c>
      <c r="F296" s="68">
        <f t="shared" ca="1" si="115"/>
        <v>10</v>
      </c>
      <c r="G296" s="182" t="str">
        <f>TKB!$C$24</f>
        <v>Mĩ thuật TC</v>
      </c>
      <c r="H296" s="93"/>
      <c r="I296" s="70" t="str">
        <f t="shared" ca="1" si="116"/>
        <v>VT: đề tài sinh hoạt</v>
      </c>
      <c r="J296" s="71">
        <f t="shared" ca="1" si="121"/>
        <v>0</v>
      </c>
      <c r="K296" s="72"/>
      <c r="L296" s="197" t="str">
        <f>+C296</f>
        <v>Sáu 
13/11</v>
      </c>
      <c r="M296" s="67">
        <v>1</v>
      </c>
      <c r="N296" s="94">
        <f ca="1">IF(P296=0,"",COUNTIF($P$6:P296,P296)+COUNTIF(OFFSET($G$6,0,0,INT((ROW(G296)-ROW($G$6))/5+1)*5,1),P296))</f>
        <v>30</v>
      </c>
      <c r="O296" s="94">
        <f t="shared" ca="1" si="118"/>
        <v>30</v>
      </c>
      <c r="P296" s="181" t="str">
        <f>TKB!$D$24</f>
        <v>HDH-T</v>
      </c>
      <c r="Q296" s="93"/>
      <c r="R296" s="82" t="str">
        <f t="shared" ca="1" si="119"/>
        <v>51 - 15</v>
      </c>
      <c r="S296" s="71" t="str">
        <f t="shared" ca="1" si="120"/>
        <v>Vở CEHT, BP, PM</v>
      </c>
      <c r="U296" s="42"/>
      <c r="V296" s="122"/>
      <c r="W296" s="126"/>
      <c r="X296" s="78"/>
    </row>
    <row r="297" spans="1:24" s="77" customFormat="1" ht="24" customHeight="1" x14ac:dyDescent="0.2">
      <c r="A297" s="34" t="str">
        <f t="shared" si="111"/>
        <v/>
      </c>
      <c r="B297" s="35">
        <f t="shared" si="106"/>
        <v>10</v>
      </c>
      <c r="C297" s="198"/>
      <c r="D297" s="79">
        <v>2</v>
      </c>
      <c r="E297" s="80">
        <f ca="1">COUNTIF($G$6:G297,G297)+COUNTIF(OFFSET($P$6,0,0,IF(MOD(ROW(P297),5)&lt;&gt;0,INT((ROW(P297)-ROW($P$6)+1)/5)*5,INT((ROW(P297)-ROW($P$6))/5)*5),1),G297)</f>
        <v>10</v>
      </c>
      <c r="F297" s="80">
        <f t="shared" ca="1" si="115"/>
        <v>10</v>
      </c>
      <c r="G297" s="182" t="str">
        <f>TKB!$C$25</f>
        <v>Tập làm văn</v>
      </c>
      <c r="H297" s="81"/>
      <c r="I297" s="82" t="str">
        <f t="shared" ca="1" si="116"/>
        <v>Kể về người thân(T1)</v>
      </c>
      <c r="J297" s="83" t="str">
        <f t="shared" ca="1" si="121"/>
        <v>MT-MC,bảng phụ</v>
      </c>
      <c r="K297" s="72"/>
      <c r="L297" s="198"/>
      <c r="M297" s="79">
        <v>2</v>
      </c>
      <c r="N297" s="84">
        <f ca="1">IF(P297=0,"",COUNTIF($P$6:P297,P297)+COUNTIF(OFFSET($G$6,0,0,INT((ROW(G297)-ROW($G$6))/5+1)*5,1),P297))</f>
        <v>10</v>
      </c>
      <c r="O297" s="84">
        <f t="shared" ca="1" si="118"/>
        <v>10</v>
      </c>
      <c r="P297" s="182" t="str">
        <f>TKB!$D$25</f>
        <v>HĐTT-SHL</v>
      </c>
      <c r="Q297" s="81"/>
      <c r="R297" s="82" t="str">
        <f t="shared" ca="1" si="119"/>
        <v>Sơ kết tuần 10</v>
      </c>
      <c r="S297" s="83" t="str">
        <f t="shared" ca="1" si="120"/>
        <v>phần thưởng</v>
      </c>
      <c r="U297" s="42"/>
      <c r="V297" s="122"/>
      <c r="W297" s="126"/>
      <c r="X297" s="78"/>
    </row>
    <row r="298" spans="1:24" s="77" customFormat="1" ht="24" customHeight="1" x14ac:dyDescent="0.2">
      <c r="A298" s="34" t="str">
        <f t="shared" si="111"/>
        <v/>
      </c>
      <c r="B298" s="35">
        <f t="shared" si="106"/>
        <v>10</v>
      </c>
      <c r="C298" s="198"/>
      <c r="D298" s="73">
        <v>3</v>
      </c>
      <c r="E298" s="84">
        <f ca="1">COUNTIF($G$6:G298,G298)+COUNTIF(OFFSET($P$6,0,0,IF(MOD(ROW(P298),5)&lt;&gt;0,INT((ROW(P298)-ROW($P$6)+1)/5)*5,INT((ROW(P298)-ROW($P$6))/5)*5),1),G298)</f>
        <v>50</v>
      </c>
      <c r="F298" s="84">
        <f t="shared" ca="1" si="115"/>
        <v>50</v>
      </c>
      <c r="G298" s="182" t="str">
        <f>TKB!$C$26</f>
        <v>Toán</v>
      </c>
      <c r="H298" s="81"/>
      <c r="I298" s="82" t="str">
        <f t="shared" ca="1" si="116"/>
        <v>Luyện tập</v>
      </c>
      <c r="J298" s="83" t="str">
        <f t="shared" ca="1" si="121"/>
        <v>SGK, bảng phụ, MT-MC</v>
      </c>
      <c r="K298" s="72"/>
      <c r="L298" s="198"/>
      <c r="M298" s="73">
        <v>3</v>
      </c>
      <c r="N298" s="84" t="str">
        <f ca="1">IF(P298=0,"",COUNTIF($P$6:P298,P298)+COUNTIF(OFFSET($G$6,0,0,INT((ROW(G298)-ROW($G$6))/5+1)*5,1),P298))</f>
        <v/>
      </c>
      <c r="O298" s="74" t="str">
        <f t="shared" si="118"/>
        <v/>
      </c>
      <c r="P298" s="185">
        <f>TKB!$D$26</f>
        <v>0</v>
      </c>
      <c r="Q298" s="81"/>
      <c r="R298" s="82" t="str">
        <f t="shared" si="119"/>
        <v/>
      </c>
      <c r="S298" s="83" t="str">
        <f t="shared" si="120"/>
        <v/>
      </c>
      <c r="U298" s="42"/>
      <c r="V298" s="122"/>
      <c r="W298" s="126"/>
      <c r="X298" s="78"/>
    </row>
    <row r="299" spans="1:24" s="77" customFormat="1" ht="24" customHeight="1" x14ac:dyDescent="0.2">
      <c r="A299" s="34" t="str">
        <f t="shared" si="111"/>
        <v/>
      </c>
      <c r="B299" s="35">
        <f t="shared" si="106"/>
        <v>10</v>
      </c>
      <c r="C299" s="198"/>
      <c r="D299" s="79">
        <v>4</v>
      </c>
      <c r="E299" s="84">
        <f ca="1">COUNTIF($G$6:G299,G299)+COUNTIF(OFFSET($P$6,0,0,IF(MOD(ROW(P299),5)&lt;&gt;0,INT((ROW(P299)-ROW($P$6)+1)/5)*5,INT((ROW(P299)-ROW($P$6))/5)*5),1),G299)</f>
        <v>10</v>
      </c>
      <c r="F299" s="84">
        <f t="shared" ca="1" si="115"/>
        <v>10</v>
      </c>
      <c r="G299" s="182" t="str">
        <f>TKB!$C$27</f>
        <v>Đạo đức</v>
      </c>
      <c r="H299" s="81"/>
      <c r="I299" s="82" t="str">
        <f t="shared" ca="1" si="116"/>
        <v>Chăm chỉ học tập (tiết 2)</v>
      </c>
      <c r="J299" s="83" t="str">
        <f t="shared" ca="1" si="121"/>
        <v>Tranh, máy chiếu</v>
      </c>
      <c r="K299" s="72"/>
      <c r="L299" s="198"/>
      <c r="M299" s="79">
        <v>4</v>
      </c>
      <c r="N299" s="84" t="str">
        <f ca="1">IF(P299=0,"",COUNTIF($P$6:P299,P299)+COUNTIF(OFFSET($G$6,0,0,INT((ROW(G299)-ROW($G$6))/5+1)*5,1),P299))</f>
        <v/>
      </c>
      <c r="O299" s="84" t="str">
        <f t="shared" si="118"/>
        <v/>
      </c>
      <c r="P299" s="182">
        <f>TKB!$D$27</f>
        <v>0</v>
      </c>
      <c r="Q299" s="81"/>
      <c r="R299" s="82" t="str">
        <f t="shared" si="119"/>
        <v/>
      </c>
      <c r="S299" s="83" t="str">
        <f t="shared" si="120"/>
        <v/>
      </c>
      <c r="U299" s="42"/>
      <c r="V299" s="122"/>
      <c r="W299" s="126"/>
      <c r="X299" s="78"/>
    </row>
    <row r="300" spans="1:24" s="77" customFormat="1" ht="24" customHeight="1" thickBot="1" x14ac:dyDescent="0.25">
      <c r="A300" s="34" t="str">
        <f t="shared" si="111"/>
        <v/>
      </c>
      <c r="B300" s="35">
        <f t="shared" si="106"/>
        <v>10</v>
      </c>
      <c r="C300" s="199"/>
      <c r="D300" s="96">
        <v>5</v>
      </c>
      <c r="E300" s="97">
        <f ca="1">COUNTIF($G$6:G300,G300)+COUNTIF(OFFSET($P$6,0,0,IF(MOD(ROW(P300),5)&lt;&gt;0,INT((ROW(P300)-ROW($P$6)+1)/5)*5,INT((ROW(P300)-ROW($P$6))/5)*5),1),G300)</f>
        <v>127</v>
      </c>
      <c r="F300" s="97" t="str">
        <f t="shared" si="115"/>
        <v/>
      </c>
      <c r="G300" s="184">
        <f>TKB!$C$28</f>
        <v>0</v>
      </c>
      <c r="H300" s="98" t="str">
        <f t="shared" ref="H300" si="122">IF(AND($M$1&lt;&gt;"",F300&lt;&gt;""),$M$1,IF(LEN(G300)&gt;$Q$1,RIGHT(G300,$Q$1),""))</f>
        <v/>
      </c>
      <c r="I300" s="99" t="str">
        <f t="shared" si="116"/>
        <v/>
      </c>
      <c r="J300" s="100" t="str">
        <f t="shared" si="121"/>
        <v/>
      </c>
      <c r="K300" s="72"/>
      <c r="L300" s="199"/>
      <c r="M300" s="101">
        <v>5</v>
      </c>
      <c r="N300" s="97" t="str">
        <f ca="1">IF(P300=0,"",COUNTIF($P$6:P300,P300)+COUNTIF(OFFSET($G$6,0,0,INT((ROW(G300)-ROW($G$6))/5+1)*5,1),P300))</f>
        <v/>
      </c>
      <c r="O300" s="97" t="str">
        <f t="shared" si="118"/>
        <v/>
      </c>
      <c r="P300" s="184">
        <f>TKB!$D$28</f>
        <v>0</v>
      </c>
      <c r="Q300" s="98" t="str">
        <f t="shared" ref="Q300" si="123">IF(AND($M$1&lt;&gt;"",O300&lt;&gt;""),$M$1,IF(LEN(P300)&gt;$Q$1,RIGHT(P300,$Q$1),""))</f>
        <v/>
      </c>
      <c r="R300" s="99" t="str">
        <f t="shared" si="119"/>
        <v/>
      </c>
      <c r="S300" s="100" t="str">
        <f t="shared" si="120"/>
        <v/>
      </c>
      <c r="U300" s="42"/>
      <c r="V300" s="122"/>
      <c r="W300" s="126"/>
      <c r="X300" s="78"/>
    </row>
    <row r="301" spans="1:24" s="34" customFormat="1" ht="24" customHeight="1" x14ac:dyDescent="0.2">
      <c r="A301" s="34" t="str">
        <f t="shared" si="111"/>
        <v/>
      </c>
      <c r="B301" s="35">
        <f t="shared" si="106"/>
        <v>10</v>
      </c>
      <c r="C301" s="206"/>
      <c r="D301" s="206"/>
      <c r="E301" s="206"/>
      <c r="F301" s="206"/>
      <c r="G301" s="206"/>
      <c r="H301" s="206"/>
      <c r="I301" s="206"/>
      <c r="J301" s="206"/>
      <c r="K301" s="179"/>
      <c r="L301" s="207"/>
      <c r="M301" s="207"/>
      <c r="N301" s="207"/>
      <c r="O301" s="207"/>
      <c r="P301" s="207"/>
      <c r="Q301" s="207"/>
      <c r="R301" s="207"/>
      <c r="S301" s="207"/>
      <c r="U301" s="42"/>
      <c r="V301" s="122"/>
      <c r="W301" s="126"/>
      <c r="X301" s="43"/>
    </row>
    <row r="302" spans="1:24" s="34" customFormat="1" ht="57.95" customHeight="1" x14ac:dyDescent="0.2">
      <c r="A302" s="34" t="str">
        <f t="shared" si="111"/>
        <v/>
      </c>
      <c r="B302" s="35">
        <f t="shared" ref="B302" si="124">+B303</f>
        <v>11</v>
      </c>
      <c r="C302" s="102" t="str">
        <f>'HUONG DAN'!B54</f>
        <v>©Trường Tiểu học Lê Ngọc Hân, Gia Lâm</v>
      </c>
      <c r="D302" s="179"/>
      <c r="E302" s="103"/>
      <c r="F302" s="103"/>
      <c r="G302" s="104"/>
      <c r="H302" s="104"/>
      <c r="I302" s="104"/>
      <c r="J302" s="104"/>
      <c r="K302" s="104"/>
      <c r="L302" s="180"/>
      <c r="M302" s="180"/>
      <c r="N302" s="105"/>
      <c r="O302" s="105"/>
      <c r="P302" s="106"/>
      <c r="Q302" s="106"/>
      <c r="R302" s="208"/>
      <c r="S302" s="208"/>
      <c r="U302" s="42"/>
      <c r="V302" s="122"/>
      <c r="W302" s="126"/>
      <c r="X302" s="43"/>
    </row>
    <row r="303" spans="1:24" s="34" customFormat="1" ht="24" customHeight="1" thickBot="1" x14ac:dyDescent="0.25">
      <c r="A303" s="34" t="str">
        <f t="shared" si="111"/>
        <v/>
      </c>
      <c r="B303" s="35">
        <f t="shared" ref="B303" si="125">+C303</f>
        <v>11</v>
      </c>
      <c r="C303" s="203">
        <f>+C273+1</f>
        <v>11</v>
      </c>
      <c r="D303" s="203"/>
      <c r="E303" s="44"/>
      <c r="F303" s="103" t="str">
        <f>CONCATENATE("(Từ ngày ",DAY(V303)&amp;"/"&amp; MONTH(V303) &amp;"/"&amp;YEAR(V303)&amp; " đến ngày "  &amp;DAY(V303+4)&amp;  "/" &amp; MONTH(V303+4) &amp; "/" &amp; YEAR(V303+4),")")</f>
        <v>(Từ ngày 16/11/2020 đến ngày 20/11/2020)</v>
      </c>
      <c r="G303" s="104"/>
      <c r="H303" s="104"/>
      <c r="I303" s="40"/>
      <c r="J303" s="40"/>
      <c r="K303" s="40"/>
      <c r="L303" s="48"/>
      <c r="M303" s="48"/>
      <c r="N303" s="49"/>
      <c r="O303" s="49"/>
      <c r="P303" s="50"/>
      <c r="Q303" s="50"/>
      <c r="R303" s="106"/>
      <c r="S303" s="47"/>
      <c r="U303" s="51" t="s">
        <v>32</v>
      </c>
      <c r="V303" s="122">
        <f>$U$1+(C303-1)*7+W303</f>
        <v>44151</v>
      </c>
      <c r="W303" s="127">
        <v>0</v>
      </c>
      <c r="X303" s="43"/>
    </row>
    <row r="304" spans="1:24" s="52" customFormat="1" ht="24" customHeight="1" x14ac:dyDescent="0.2">
      <c r="A304" s="34" t="str">
        <f t="shared" si="111"/>
        <v/>
      </c>
      <c r="B304" s="35">
        <f t="shared" ref="B304:B305" si="126">+B303</f>
        <v>11</v>
      </c>
      <c r="C304" s="204" t="s">
        <v>31</v>
      </c>
      <c r="D304" s="204"/>
      <c r="E304" s="205"/>
      <c r="F304" s="204"/>
      <c r="G304" s="204"/>
      <c r="H304" s="204"/>
      <c r="I304" s="204"/>
      <c r="J304" s="204"/>
      <c r="K304" s="107"/>
      <c r="L304" s="204" t="s">
        <v>0</v>
      </c>
      <c r="M304" s="204"/>
      <c r="N304" s="204"/>
      <c r="O304" s="204"/>
      <c r="P304" s="204"/>
      <c r="Q304" s="204"/>
      <c r="R304" s="204"/>
      <c r="S304" s="204"/>
      <c r="U304" s="42"/>
      <c r="V304" s="123"/>
      <c r="W304" s="128"/>
      <c r="X304" s="53"/>
    </row>
    <row r="305" spans="1:24" s="64" customFormat="1" ht="42.75" x14ac:dyDescent="0.2">
      <c r="A305" s="34" t="str">
        <f t="shared" si="111"/>
        <v/>
      </c>
      <c r="B305" s="35">
        <f t="shared" si="126"/>
        <v>11</v>
      </c>
      <c r="C305" s="108" t="s">
        <v>1</v>
      </c>
      <c r="D305" s="109" t="s">
        <v>2</v>
      </c>
      <c r="E305" s="110" t="s">
        <v>25</v>
      </c>
      <c r="F305" s="110" t="s">
        <v>3</v>
      </c>
      <c r="G305" s="111" t="s">
        <v>10</v>
      </c>
      <c r="H305" s="111" t="s">
        <v>24</v>
      </c>
      <c r="I305" s="111" t="s">
        <v>4</v>
      </c>
      <c r="J305" s="112" t="s">
        <v>5</v>
      </c>
      <c r="K305" s="59"/>
      <c r="L305" s="60" t="s">
        <v>1</v>
      </c>
      <c r="M305" s="61" t="s">
        <v>2</v>
      </c>
      <c r="N305" s="62" t="s">
        <v>25</v>
      </c>
      <c r="O305" s="56" t="s">
        <v>3</v>
      </c>
      <c r="P305" s="63" t="s">
        <v>11</v>
      </c>
      <c r="Q305" s="63" t="s">
        <v>24</v>
      </c>
      <c r="R305" s="63" t="s">
        <v>4</v>
      </c>
      <c r="S305" s="58" t="s">
        <v>5</v>
      </c>
      <c r="U305" s="65"/>
      <c r="V305" s="124"/>
      <c r="W305" s="129"/>
      <c r="X305" s="66"/>
    </row>
    <row r="306" spans="1:24" s="77" customFormat="1" ht="24" customHeight="1" x14ac:dyDescent="0.2">
      <c r="A306" s="34" t="str">
        <f t="shared" si="111"/>
        <v/>
      </c>
      <c r="B306" s="35">
        <f t="shared" si="106"/>
        <v>11</v>
      </c>
      <c r="C306" s="197" t="str">
        <f>CONCATENATE("Hai  ",CHAR(10),DAY(V303),"/",MONTH(V303))</f>
        <v>Hai  
16/11</v>
      </c>
      <c r="D306" s="67">
        <v>1</v>
      </c>
      <c r="E306" s="68">
        <f ca="1">COUNTIF($G$6:G306,G306)+COUNTIF(OFFSET($P$6,0,0,IF(MOD(ROW(P306),5)&lt;&gt;0,INT((ROW(P306)-ROW($P$6)+1)/5)*5,INT((ROW(P306)-ROW($P$6))/5)*5),1),G306)</f>
        <v>11</v>
      </c>
      <c r="F306" s="68">
        <f t="shared" ref="F306:F330" ca="1" si="127">IF(G306=0,"",VLOOKUP(E306&amp;G306,PPCT,2,0))</f>
        <v>11</v>
      </c>
      <c r="G306" s="181" t="str">
        <f>TKB!$C$4</f>
        <v>HĐTT-CC</v>
      </c>
      <c r="H306" s="69"/>
      <c r="I306" s="70" t="str">
        <f t="shared" ref="I306:I330" ca="1" si="128">IF(G306=0,"",VLOOKUP(E306&amp;G306,PPCT,6,0))</f>
        <v>Chào cờ</v>
      </c>
      <c r="J306" s="71">
        <f t="shared" ref="J306:J318" ca="1" si="129">IF(G306=0,"",VLOOKUP(E306&amp;G306,PPCT,7,0))</f>
        <v>0</v>
      </c>
      <c r="K306" s="72"/>
      <c r="L306" s="198" t="str">
        <f>+C306</f>
        <v>Hai  
16/11</v>
      </c>
      <c r="M306" s="73">
        <v>1</v>
      </c>
      <c r="N306" s="74">
        <f ca="1">IF(P306=0,"",COUNTIF($P$6:P306,P306)+COUNTIF(OFFSET($G$6,0,0,INT((ROW(G306)-ROW($G$6))/5+1)*5,1),P306))</f>
        <v>11</v>
      </c>
      <c r="O306" s="68">
        <f t="shared" ref="O306:O330" ca="1" si="130">IF(P306=0,"",VLOOKUP(N306&amp;P306,PPCT,2,0))</f>
        <v>11</v>
      </c>
      <c r="P306" s="185" t="str">
        <f>TKB!$D$4</f>
        <v>Âm nhạc</v>
      </c>
      <c r="Q306" s="69"/>
      <c r="R306" s="75" t="str">
        <f t="shared" ref="R306:R330" ca="1" si="131">IF(P306=0,"",VLOOKUP(N306&amp;P306,PPCT,6,0))</f>
        <v>Học hát: Bài cộc cách, tùng cheng</v>
      </c>
      <c r="S306" s="76">
        <f t="shared" ref="S306:S330" ca="1" si="132">IF(P306=0,"",VLOOKUP(N306&amp;P306,PPCT,7,0))</f>
        <v>0</v>
      </c>
      <c r="U306" s="42"/>
      <c r="V306" s="122"/>
      <c r="W306" s="126"/>
      <c r="X306" s="78"/>
    </row>
    <row r="307" spans="1:24" s="77" customFormat="1" ht="24" customHeight="1" x14ac:dyDescent="0.2">
      <c r="A307" s="34" t="str">
        <f t="shared" si="111"/>
        <v/>
      </c>
      <c r="B307" s="35">
        <f t="shared" si="106"/>
        <v>11</v>
      </c>
      <c r="C307" s="198"/>
      <c r="D307" s="79">
        <v>2</v>
      </c>
      <c r="E307" s="80">
        <f ca="1">COUNTIF($G$6:G307,G307)+COUNTIF(OFFSET($P$6,0,0,IF(MOD(ROW(P307),5)&lt;&gt;0,INT((ROW(P307)-ROW($P$6)+1)/5)*5,INT((ROW(P307)-ROW($P$6))/5)*5),1),G307)</f>
        <v>51</v>
      </c>
      <c r="F307" s="80">
        <f t="shared" ca="1" si="127"/>
        <v>51</v>
      </c>
      <c r="G307" s="182" t="str">
        <f>TKB!$C$5</f>
        <v>Toán</v>
      </c>
      <c r="H307" s="81"/>
      <c r="I307" s="82" t="str">
        <f t="shared" ca="1" si="128"/>
        <v>Luyện tập</v>
      </c>
      <c r="J307" s="83" t="str">
        <f t="shared" ca="1" si="129"/>
        <v>SGK, bảng phụ, MT-MC</v>
      </c>
      <c r="K307" s="72"/>
      <c r="L307" s="198"/>
      <c r="M307" s="79">
        <v>2</v>
      </c>
      <c r="N307" s="84">
        <f ca="1">IF(P307=0,"",COUNTIF($P$6:P307,P307)+COUNTIF(OFFSET($G$6,0,0,INT((ROW(G307)-ROW($G$6))/5+1)*5,1),P307))</f>
        <v>21</v>
      </c>
      <c r="O307" s="84">
        <f t="shared" ca="1" si="130"/>
        <v>21</v>
      </c>
      <c r="P307" s="182" t="str">
        <f>TKB!$D$5</f>
        <v>Thể dục</v>
      </c>
      <c r="Q307" s="81"/>
      <c r="R307" s="82" t="str">
        <f t="shared" ca="1" si="131"/>
        <v>Đi thường theo nhịp.Trò chơi: Bỏ khăn</v>
      </c>
      <c r="S307" s="85">
        <f t="shared" ca="1" si="132"/>
        <v>0</v>
      </c>
      <c r="U307" s="42"/>
      <c r="V307" s="122"/>
      <c r="W307" s="126"/>
      <c r="X307" s="78"/>
    </row>
    <row r="308" spans="1:24" s="77" customFormat="1" ht="24" customHeight="1" x14ac:dyDescent="0.2">
      <c r="A308" s="34" t="str">
        <f t="shared" si="111"/>
        <v/>
      </c>
      <c r="B308" s="35">
        <f t="shared" si="106"/>
        <v>11</v>
      </c>
      <c r="C308" s="198"/>
      <c r="D308" s="73">
        <v>3</v>
      </c>
      <c r="E308" s="84">
        <f ca="1">COUNTIF($G$6:G308,G308)+COUNTIF(OFFSET($P$6,0,0,IF(MOD(ROW(P308),5)&lt;&gt;0,INT((ROW(P308)-ROW($P$6)+1)/5)*5,INT((ROW(P308)-ROW($P$6))/5)*5),1),G308)</f>
        <v>31</v>
      </c>
      <c r="F308" s="84">
        <f t="shared" ca="1" si="127"/>
        <v>31</v>
      </c>
      <c r="G308" s="182" t="str">
        <f>TKB!$C$6</f>
        <v>Tập đọc</v>
      </c>
      <c r="H308" s="81"/>
      <c r="I308" s="82" t="str">
        <f t="shared" ca="1" si="128"/>
        <v>Bà cháu.</v>
      </c>
      <c r="J308" s="83" t="str">
        <f t="shared" ca="1" si="129"/>
        <v>Máy chiếu, GAĐT</v>
      </c>
      <c r="K308" s="72"/>
      <c r="L308" s="198"/>
      <c r="M308" s="73">
        <v>3</v>
      </c>
      <c r="N308" s="84">
        <f ca="1">IF(P308=0,"",COUNTIF($P$6:P308,P308)+COUNTIF(OFFSET($G$6,0,0,INT((ROW(G308)-ROW($G$6))/5+1)*5,1),P308))</f>
        <v>31</v>
      </c>
      <c r="O308" s="74">
        <f t="shared" ca="1" si="130"/>
        <v>31</v>
      </c>
      <c r="P308" s="185" t="str">
        <f>TKB!$D$6</f>
        <v>HDH-TV</v>
      </c>
      <c r="Q308" s="81"/>
      <c r="R308" s="75" t="str">
        <f t="shared" ca="1" si="131"/>
        <v>Tập làm văn</v>
      </c>
      <c r="S308" s="83" t="str">
        <f t="shared" ca="1" si="132"/>
        <v>Vở CEHTV, BP, PM</v>
      </c>
      <c r="U308" s="42"/>
      <c r="V308" s="122"/>
      <c r="W308" s="126"/>
      <c r="X308" s="78"/>
    </row>
    <row r="309" spans="1:24" s="77" customFormat="1" ht="24" customHeight="1" x14ac:dyDescent="0.2">
      <c r="A309" s="34" t="str">
        <f t="shared" si="111"/>
        <v/>
      </c>
      <c r="B309" s="35">
        <f t="shared" si="106"/>
        <v>11</v>
      </c>
      <c r="C309" s="198"/>
      <c r="D309" s="79">
        <v>4</v>
      </c>
      <c r="E309" s="84">
        <f ca="1">COUNTIF($G$6:G309,G309)+COUNTIF(OFFSET($P$6,0,0,IF(MOD(ROW(P309),5)&lt;&gt;0,INT((ROW(P309)-ROW($P$6)+1)/5)*5,INT((ROW(P309)-ROW($P$6))/5)*5),1),G309)</f>
        <v>32</v>
      </c>
      <c r="F309" s="84">
        <f t="shared" ca="1" si="127"/>
        <v>32</v>
      </c>
      <c r="G309" s="182" t="str">
        <f>TKB!$C$7</f>
        <v>Tập đọc</v>
      </c>
      <c r="H309" s="81"/>
      <c r="I309" s="82" t="str">
        <f t="shared" ca="1" si="128"/>
        <v>Bà cháu.</v>
      </c>
      <c r="J309" s="83" t="str">
        <f t="shared" ca="1" si="129"/>
        <v>Máy chiếu, GAĐT</v>
      </c>
      <c r="K309" s="72"/>
      <c r="L309" s="198"/>
      <c r="M309" s="79">
        <v>4</v>
      </c>
      <c r="N309" s="84" t="str">
        <f ca="1">IF(P309=0,"",COUNTIF($P$6:P309,P309)+COUNTIF(OFFSET($G$6,0,0,INT((ROW(G309)-ROW($G$6))/5+1)*5,1),P309))</f>
        <v/>
      </c>
      <c r="O309" s="84" t="str">
        <f t="shared" si="130"/>
        <v/>
      </c>
      <c r="P309" s="182">
        <f>TKB!$D$7</f>
        <v>0</v>
      </c>
      <c r="Q309" s="81"/>
      <c r="R309" s="82" t="str">
        <f t="shared" si="131"/>
        <v/>
      </c>
      <c r="S309" s="76" t="str">
        <f t="shared" si="132"/>
        <v/>
      </c>
      <c r="U309" s="42"/>
      <c r="V309" s="122"/>
      <c r="W309" s="126"/>
      <c r="X309" s="78"/>
    </row>
    <row r="310" spans="1:24" s="77" customFormat="1" ht="24" customHeight="1" x14ac:dyDescent="0.2">
      <c r="A310" s="34" t="str">
        <f t="shared" si="111"/>
        <v/>
      </c>
      <c r="B310" s="35">
        <f t="shared" si="106"/>
        <v>11</v>
      </c>
      <c r="C310" s="198"/>
      <c r="D310" s="87">
        <v>5</v>
      </c>
      <c r="E310" s="88">
        <f ca="1">COUNTIF($G$6:G310,G310)+COUNTIF(OFFSET($P$6,0,0,IF(MOD(ROW(P310),5)&lt;&gt;0,INT((ROW(P310)-ROW($P$6)+1)/5)*5,INT((ROW(P310)-ROW($P$6))/5)*5),1),G310)</f>
        <v>131</v>
      </c>
      <c r="F310" s="88" t="str">
        <f t="shared" si="127"/>
        <v/>
      </c>
      <c r="G310" s="183">
        <f>TKB!$C$8</f>
        <v>0</v>
      </c>
      <c r="H310" s="89"/>
      <c r="I310" s="90" t="str">
        <f t="shared" si="128"/>
        <v/>
      </c>
      <c r="J310" s="91" t="str">
        <f t="shared" si="129"/>
        <v/>
      </c>
      <c r="K310" s="72"/>
      <c r="L310" s="198"/>
      <c r="M310" s="87">
        <v>5</v>
      </c>
      <c r="N310" s="84" t="str">
        <f ca="1">IF(P310=0,"",COUNTIF($P$6:P310,P310)+COUNTIF(OFFSET($G$6,0,0,INT((ROW(G310)-ROW($G$6))/5+1)*5,1),P310))</f>
        <v/>
      </c>
      <c r="O310" s="92" t="str">
        <f t="shared" si="130"/>
        <v/>
      </c>
      <c r="P310" s="183">
        <f>TKB!$D$8</f>
        <v>0</v>
      </c>
      <c r="Q310" s="89"/>
      <c r="R310" s="90" t="str">
        <f t="shared" si="131"/>
        <v/>
      </c>
      <c r="S310" s="91" t="str">
        <f t="shared" si="132"/>
        <v/>
      </c>
      <c r="U310" s="42"/>
      <c r="V310" s="122"/>
      <c r="W310" s="126"/>
      <c r="X310" s="78"/>
    </row>
    <row r="311" spans="1:24" s="77" customFormat="1" ht="24" customHeight="1" x14ac:dyDescent="0.2">
      <c r="A311" s="34" t="str">
        <f t="shared" si="111"/>
        <v/>
      </c>
      <c r="B311" s="35">
        <f t="shared" si="106"/>
        <v>11</v>
      </c>
      <c r="C311" s="200" t="str">
        <f>CONCATENATE("Ba  ",CHAR(10),DAY(V303+1),"/",MONTH(V303+1))</f>
        <v>Ba  
17/11</v>
      </c>
      <c r="D311" s="67">
        <v>1</v>
      </c>
      <c r="E311" s="68">
        <f ca="1">COUNTIF($G$6:G311,G311)+COUNTIF(OFFSET($P$6,0,0,IF(MOD(ROW(P311),5)&lt;&gt;0,INT((ROW(P311)-ROW($P$6)+1)/5)*5,INT((ROW(P311)-ROW($P$6))/5)*5),1),G311)</f>
        <v>21</v>
      </c>
      <c r="F311" s="68">
        <f t="shared" ca="1" si="127"/>
        <v>21</v>
      </c>
      <c r="G311" s="182" t="str">
        <f>TKB!$C$9</f>
        <v>Chính tả</v>
      </c>
      <c r="H311" s="93"/>
      <c r="I311" s="70" t="str">
        <f t="shared" ca="1" si="128"/>
        <v> TC: Bà cháu.</v>
      </c>
      <c r="J311" s="71" t="str">
        <f t="shared" ca="1" si="129"/>
        <v>vở mẫu, MT-MC</v>
      </c>
      <c r="K311" s="72"/>
      <c r="L311" s="200" t="str">
        <f>+C311</f>
        <v>Ba  
17/11</v>
      </c>
      <c r="M311" s="67">
        <v>1</v>
      </c>
      <c r="N311" s="94">
        <f ca="1">IF(P311=0,"",COUNTIF($P$6:P311,P311)+COUNTIF(OFFSET($G$6,0,0,INT((ROW(G311)-ROW($G$6))/5+1)*5,1),P311))</f>
        <v>11</v>
      </c>
      <c r="O311" s="94">
        <f t="shared" ca="1" si="130"/>
        <v>11</v>
      </c>
      <c r="P311" s="181" t="str">
        <f>TKB!$D$9</f>
        <v>Kể chuyện</v>
      </c>
      <c r="Q311" s="93"/>
      <c r="R311" s="70" t="str">
        <f t="shared" ca="1" si="131"/>
        <v>Bà cháu.</v>
      </c>
      <c r="S311" s="71" t="str">
        <f t="shared" ca="1" si="132"/>
        <v>Tranh SGK</v>
      </c>
      <c r="U311" s="42"/>
      <c r="V311" s="122"/>
      <c r="W311" s="126"/>
      <c r="X311" s="78"/>
    </row>
    <row r="312" spans="1:24" s="77" customFormat="1" ht="24" customHeight="1" x14ac:dyDescent="0.2">
      <c r="A312" s="34" t="str">
        <f t="shared" si="111"/>
        <v/>
      </c>
      <c r="B312" s="35">
        <f t="shared" si="106"/>
        <v>11</v>
      </c>
      <c r="C312" s="201"/>
      <c r="D312" s="79">
        <v>2</v>
      </c>
      <c r="E312" s="80">
        <f ca="1">COUNTIF($G$6:G312,G312)+COUNTIF(OFFSET($P$6,0,0,IF(MOD(ROW(P312),5)&lt;&gt;0,INT((ROW(P312)-ROW($P$6)+1)/5)*5,INT((ROW(P312)-ROW($P$6))/5)*5),1),G312)</f>
        <v>52</v>
      </c>
      <c r="F312" s="80">
        <f t="shared" ca="1" si="127"/>
        <v>52</v>
      </c>
      <c r="G312" s="182" t="str">
        <f>TKB!$C$10</f>
        <v>Toán</v>
      </c>
      <c r="H312" s="81"/>
      <c r="I312" s="82" t="str">
        <f t="shared" ca="1" si="128"/>
        <v>12 trừ đi một số: 12-8</v>
      </c>
      <c r="J312" s="83" t="str">
        <f t="shared" ca="1" si="129"/>
        <v>SGK, bảng phụ, MT-MC</v>
      </c>
      <c r="K312" s="72"/>
      <c r="L312" s="201"/>
      <c r="M312" s="79">
        <v>2</v>
      </c>
      <c r="N312" s="84">
        <f ca="1">IF(P312=0,"",COUNTIF($P$6:P312,P312)+COUNTIF(OFFSET($G$6,0,0,INT((ROW(G312)-ROW($G$6))/5+1)*5,1),P312))</f>
        <v>22</v>
      </c>
      <c r="O312" s="84">
        <f t="shared" ca="1" si="130"/>
        <v>22</v>
      </c>
      <c r="P312" s="182" t="str">
        <f>TKB!$D$10</f>
        <v>Thể dục</v>
      </c>
      <c r="Q312" s="81"/>
      <c r="R312" s="82" t="str">
        <f t="shared" ca="1" si="131"/>
        <v>Đi thường theo nhịp. Trò chơi: Bỏ khăn</v>
      </c>
      <c r="S312" s="83">
        <f t="shared" ca="1" si="132"/>
        <v>0</v>
      </c>
      <c r="U312" s="42"/>
      <c r="V312" s="122"/>
      <c r="W312" s="126"/>
      <c r="X312" s="78"/>
    </row>
    <row r="313" spans="1:24" s="77" customFormat="1" ht="24" customHeight="1" x14ac:dyDescent="0.2">
      <c r="A313" s="34" t="str">
        <f t="shared" si="111"/>
        <v/>
      </c>
      <c r="B313" s="35">
        <f t="shared" si="106"/>
        <v>11</v>
      </c>
      <c r="C313" s="201"/>
      <c r="D313" s="79">
        <v>3</v>
      </c>
      <c r="E313" s="80">
        <f ca="1">COUNTIF($G$6:G313,G313)+COUNTIF(OFFSET($P$6,0,0,IF(MOD(ROW(P313),5)&lt;&gt;0,INT((ROW(P313)-ROW($P$6)+1)/5)*5,INT((ROW(P313)-ROW($P$6))/5)*5),1),G313)</f>
        <v>11</v>
      </c>
      <c r="F313" s="80">
        <f t="shared" ca="1" si="127"/>
        <v>11</v>
      </c>
      <c r="G313" s="182" t="str">
        <f>TKB!$C$11</f>
        <v>Mĩ thuật</v>
      </c>
      <c r="H313" s="81"/>
      <c r="I313" s="82" t="str">
        <f t="shared" ca="1" si="128"/>
        <v>Tưởng tượng với hình tròn, hình ..</v>
      </c>
      <c r="J313" s="83">
        <f t="shared" ca="1" si="129"/>
        <v>0</v>
      </c>
      <c r="K313" s="72"/>
      <c r="L313" s="201"/>
      <c r="M313" s="73">
        <v>3</v>
      </c>
      <c r="N313" s="84">
        <f ca="1">IF(P313=0,"",COUNTIF($P$6:P313,P313)+COUNTIF(OFFSET($G$6,0,0,INT((ROW(G313)-ROW($G$6))/5+1)*5,1),P313))</f>
        <v>32</v>
      </c>
      <c r="O313" s="74">
        <f t="shared" ca="1" si="130"/>
        <v>32</v>
      </c>
      <c r="P313" s="185" t="str">
        <f>TKB!$D$11</f>
        <v>HDH-TV</v>
      </c>
      <c r="Q313" s="81"/>
      <c r="R313" s="82" t="str">
        <f t="shared" ca="1" si="131"/>
        <v>Tập đọc-Chính tả</v>
      </c>
      <c r="S313" s="83" t="str">
        <f t="shared" ca="1" si="132"/>
        <v>Vở CEHTV, BP, PM</v>
      </c>
      <c r="U313" s="42"/>
      <c r="V313" s="122"/>
      <c r="W313" s="126"/>
      <c r="X313" s="78"/>
    </row>
    <row r="314" spans="1:24" s="77" customFormat="1" ht="24" customHeight="1" x14ac:dyDescent="0.2">
      <c r="A314" s="34" t="str">
        <f t="shared" si="111"/>
        <v/>
      </c>
      <c r="B314" s="35">
        <f t="shared" si="106"/>
        <v>11</v>
      </c>
      <c r="C314" s="201"/>
      <c r="D314" s="79">
        <v>4</v>
      </c>
      <c r="E314" s="84">
        <f ca="1">COUNTIF($G$6:G314,G314)+COUNTIF(OFFSET($P$6,0,0,IF(MOD(ROW(P314),5)&lt;&gt;0,INT((ROW(P314)-ROW($P$6)+1)/5)*5,INT((ROW(P314)-ROW($P$6))/5)*5),1),G314)</f>
        <v>21</v>
      </c>
      <c r="F314" s="84">
        <f t="shared" ca="1" si="127"/>
        <v>21</v>
      </c>
      <c r="G314" s="182" t="str">
        <f>TKB!$C$12</f>
        <v>Tiếng Anh</v>
      </c>
      <c r="H314" s="81"/>
      <c r="I314" s="82" t="str">
        <f t="shared" ca="1" si="128"/>
        <v>Stop and check</v>
      </c>
      <c r="J314" s="83">
        <f t="shared" ca="1" si="129"/>
        <v>0</v>
      </c>
      <c r="K314" s="72"/>
      <c r="L314" s="201"/>
      <c r="M314" s="79">
        <v>4</v>
      </c>
      <c r="N314" s="84">
        <f ca="1">IF(P314=0,"",COUNTIF($P$6:P314,P314)+COUNTIF(OFFSET($G$6,0,0,INT((ROW(G314)-ROW($G$6))/5+1)*5,1),P314))</f>
        <v>31</v>
      </c>
      <c r="O314" s="84">
        <f t="shared" ca="1" si="130"/>
        <v>31</v>
      </c>
      <c r="P314" s="182" t="str">
        <f>TKB!$D$12</f>
        <v>HDH-T</v>
      </c>
      <c r="Q314" s="81"/>
      <c r="R314" s="82" t="str">
        <f t="shared" ca="1" si="131"/>
        <v>Toán Ismart</v>
      </c>
      <c r="S314" s="83" t="str">
        <f t="shared" ca="1" si="132"/>
        <v>Vở CEHT, BP, PM</v>
      </c>
      <c r="U314" s="42"/>
      <c r="V314" s="122"/>
      <c r="W314" s="126"/>
      <c r="X314" s="78"/>
    </row>
    <row r="315" spans="1:24" s="77" customFormat="1" ht="24" customHeight="1" x14ac:dyDescent="0.2">
      <c r="A315" s="34" t="str">
        <f t="shared" si="111"/>
        <v/>
      </c>
      <c r="B315" s="35">
        <f t="shared" si="106"/>
        <v>11</v>
      </c>
      <c r="C315" s="202"/>
      <c r="D315" s="95">
        <v>5</v>
      </c>
      <c r="E315" s="88">
        <f ca="1">COUNTIF($G$6:G315,G315)+COUNTIF(OFFSET($P$6,0,0,IF(MOD(ROW(P315),5)&lt;&gt;0,INT((ROW(P315)-ROW($P$6)+1)/5)*5,INT((ROW(P315)-ROW($P$6))/5)*5),1),G315)</f>
        <v>134</v>
      </c>
      <c r="F315" s="88" t="str">
        <f t="shared" si="127"/>
        <v/>
      </c>
      <c r="G315" s="183">
        <f>TKB!$C$13</f>
        <v>0</v>
      </c>
      <c r="H315" s="89"/>
      <c r="I315" s="90" t="str">
        <f t="shared" si="128"/>
        <v/>
      </c>
      <c r="J315" s="91" t="str">
        <f t="shared" si="129"/>
        <v/>
      </c>
      <c r="K315" s="72"/>
      <c r="L315" s="202"/>
      <c r="M315" s="87">
        <v>5</v>
      </c>
      <c r="N315" s="84" t="str">
        <f ca="1">IF(P315=0,"",COUNTIF($P$6:P315,P315)+COUNTIF(OFFSET($G$6,0,0,INT((ROW(G315)-ROW($G$6))/5+1)*5,1),P315))</f>
        <v/>
      </c>
      <c r="O315" s="92" t="str">
        <f t="shared" si="130"/>
        <v/>
      </c>
      <c r="P315" s="183">
        <f>TKB!$D$13</f>
        <v>0</v>
      </c>
      <c r="Q315" s="89"/>
      <c r="R315" s="90" t="str">
        <f t="shared" si="131"/>
        <v/>
      </c>
      <c r="S315" s="91" t="str">
        <f t="shared" si="132"/>
        <v/>
      </c>
      <c r="U315" s="42"/>
      <c r="V315" s="122"/>
      <c r="W315" s="126"/>
      <c r="X315" s="78"/>
    </row>
    <row r="316" spans="1:24" s="77" customFormat="1" ht="24" customHeight="1" x14ac:dyDescent="0.2">
      <c r="A316" s="34" t="str">
        <f t="shared" si="111"/>
        <v/>
      </c>
      <c r="B316" s="35">
        <f t="shared" si="106"/>
        <v>11</v>
      </c>
      <c r="C316" s="200" t="str">
        <f>CONCATENATE("Tư ",CHAR(10),DAY(V303+2),"/",MONTH(V303+2))</f>
        <v>Tư 
18/11</v>
      </c>
      <c r="D316" s="67">
        <v>1</v>
      </c>
      <c r="E316" s="68">
        <f ca="1">COUNTIF($G$6:G316,G316)+COUNTIF(OFFSET($P$6,0,0,IF(MOD(ROW(P316),5)&lt;&gt;0,INT((ROW(P316)-ROW($P$6)+1)/5)*5,INT((ROW(P316)-ROW($P$6))/5)*5),1),G316)</f>
        <v>33</v>
      </c>
      <c r="F316" s="68">
        <f t="shared" ca="1" si="127"/>
        <v>33</v>
      </c>
      <c r="G316" s="182" t="str">
        <f>TKB!$C$14</f>
        <v>Tập đọc</v>
      </c>
      <c r="H316" s="93"/>
      <c r="I316" s="70" t="str">
        <f t="shared" ca="1" si="128"/>
        <v>Cây xoài của ông em</v>
      </c>
      <c r="J316" s="71" t="str">
        <f t="shared" ca="1" si="129"/>
        <v>Máy chiếu, GAĐT</v>
      </c>
      <c r="K316" s="72"/>
      <c r="L316" s="200" t="str">
        <f>+C316</f>
        <v>Tư 
18/11</v>
      </c>
      <c r="M316" s="67">
        <v>1</v>
      </c>
      <c r="N316" s="94">
        <f ca="1">IF(P316=0,"",COUNTIF($P$6:P316,P316)+COUNTIF(OFFSET($G$6,0,0,INT((ROW(G316)-ROW($G$6))/5+1)*5,1),P316))</f>
        <v>11</v>
      </c>
      <c r="O316" s="94">
        <f t="shared" ca="1" si="130"/>
        <v>11</v>
      </c>
      <c r="P316" s="181" t="str">
        <f>TKB!$D$14</f>
        <v>HĐTT-ĐS</v>
      </c>
      <c r="Q316" s="93"/>
      <c r="R316" s="70" t="str">
        <f t="shared" ca="1" si="131"/>
        <v>Đọc sách</v>
      </c>
      <c r="S316" s="71" t="str">
        <f t="shared" ca="1" si="132"/>
        <v>sách, truyện</v>
      </c>
      <c r="U316" s="42"/>
      <c r="V316" s="122"/>
      <c r="W316" s="126"/>
      <c r="X316" s="78"/>
    </row>
    <row r="317" spans="1:24" s="77" customFormat="1" ht="24" customHeight="1" x14ac:dyDescent="0.2">
      <c r="A317" s="34" t="str">
        <f t="shared" si="111"/>
        <v/>
      </c>
      <c r="B317" s="35">
        <f t="shared" si="106"/>
        <v>11</v>
      </c>
      <c r="C317" s="201"/>
      <c r="D317" s="79">
        <v>2</v>
      </c>
      <c r="E317" s="80">
        <f ca="1">COUNTIF($G$6:G317,G317)+COUNTIF(OFFSET($P$6,0,0,IF(MOD(ROW(P317),5)&lt;&gt;0,INT((ROW(P317)-ROW($P$6)+1)/5)*5,INT((ROW(P317)-ROW($P$6))/5)*5),1),G317)</f>
        <v>22</v>
      </c>
      <c r="F317" s="80">
        <f t="shared" ca="1" si="127"/>
        <v>22</v>
      </c>
      <c r="G317" s="182" t="str">
        <f>TKB!$C$15</f>
        <v>Tiếng Anh</v>
      </c>
      <c r="H317" s="81"/>
      <c r="I317" s="82" t="str">
        <f t="shared" ca="1" si="128"/>
        <v>Unit 7. Lesson 1</v>
      </c>
      <c r="J317" s="83">
        <f t="shared" ca="1" si="129"/>
        <v>0</v>
      </c>
      <c r="K317" s="72"/>
      <c r="L317" s="201"/>
      <c r="M317" s="79">
        <v>2</v>
      </c>
      <c r="N317" s="84">
        <f ca="1">IF(P317=0,"",COUNTIF($P$6:P317,P317)+COUNTIF(OFFSET($G$6,0,0,INT((ROW(G317)-ROW($G$6))/5+1)*5,1),P317))</f>
        <v>11</v>
      </c>
      <c r="O317" s="84">
        <f t="shared" ca="1" si="130"/>
        <v>14</v>
      </c>
      <c r="P317" s="181" t="str">
        <f>TKB!$D$15</f>
        <v>Âm nhạc TC</v>
      </c>
      <c r="Q317" s="81"/>
      <c r="R317" s="82" t="str">
        <f t="shared" ca="1" si="131"/>
        <v>GT một số nhạc cụ gõ dân tộc</v>
      </c>
      <c r="S317" s="83">
        <f t="shared" ca="1" si="132"/>
        <v>0</v>
      </c>
      <c r="U317" s="42"/>
      <c r="V317" s="122"/>
      <c r="W317" s="126"/>
      <c r="X317" s="78"/>
    </row>
    <row r="318" spans="1:24" s="77" customFormat="1" ht="24" customHeight="1" x14ac:dyDescent="0.2">
      <c r="A318" s="34" t="str">
        <f t="shared" si="111"/>
        <v/>
      </c>
      <c r="B318" s="35">
        <f t="shared" si="106"/>
        <v>11</v>
      </c>
      <c r="C318" s="201"/>
      <c r="D318" s="79">
        <v>3</v>
      </c>
      <c r="E318" s="80">
        <f ca="1">COUNTIF($G$6:G318,G318)+COUNTIF(OFFSET($P$6,0,0,IF(MOD(ROW(P318),5)&lt;&gt;0,INT((ROW(P318)-ROW($P$6)+1)/5)*5,INT((ROW(P318)-ROW($P$6))/5)*5),1),G318)</f>
        <v>53</v>
      </c>
      <c r="F318" s="80">
        <f t="shared" ca="1" si="127"/>
        <v>53</v>
      </c>
      <c r="G318" s="182" t="str">
        <f>TKB!$C$16</f>
        <v>Toán</v>
      </c>
      <c r="H318" s="81"/>
      <c r="I318" s="82" t="str">
        <f t="shared" ca="1" si="128"/>
        <v>32-8</v>
      </c>
      <c r="J318" s="83" t="str">
        <f t="shared" ca="1" si="129"/>
        <v>SGK, bảng phụ, MT-MC</v>
      </c>
      <c r="K318" s="72"/>
      <c r="L318" s="201"/>
      <c r="M318" s="73">
        <v>3</v>
      </c>
      <c r="N318" s="84">
        <f ca="1">IF(P318=0,"",COUNTIF($P$6:P318,P318)+COUNTIF(OFFSET($G$6,0,0,INT((ROW(G318)-ROW($G$6))/5+1)*5,1),P318))</f>
        <v>32</v>
      </c>
      <c r="O318" s="74">
        <f t="shared" ca="1" si="130"/>
        <v>32</v>
      </c>
      <c r="P318" s="185" t="str">
        <f>TKB!$D$16</f>
        <v>HDH-T</v>
      </c>
      <c r="Q318" s="81"/>
      <c r="R318" s="82" t="str">
        <f t="shared" ca="1" si="131"/>
        <v>32 - 8</v>
      </c>
      <c r="S318" s="83" t="str">
        <f t="shared" ca="1" si="132"/>
        <v>Vở CEHT, BP, PM</v>
      </c>
      <c r="U318" s="42"/>
      <c r="V318" s="122"/>
      <c r="W318" s="126"/>
      <c r="X318" s="78"/>
    </row>
    <row r="319" spans="1:24" s="77" customFormat="1" ht="24" customHeight="1" x14ac:dyDescent="0.2">
      <c r="A319" s="34" t="str">
        <f t="shared" si="111"/>
        <v/>
      </c>
      <c r="B319" s="35">
        <f t="shared" si="106"/>
        <v>11</v>
      </c>
      <c r="C319" s="201"/>
      <c r="D319" s="79">
        <v>4</v>
      </c>
      <c r="E319" s="84">
        <f ca="1">COUNTIF($G$6:G319,G319)+COUNTIF(OFFSET($P$6,0,0,IF(MOD(ROW(P319),5)&lt;&gt;0,INT((ROW(P319)-ROW($P$6)+1)/5)*5,INT((ROW(P319)-ROW($P$6))/5)*5),1),G319)</f>
        <v>11</v>
      </c>
      <c r="F319" s="84">
        <f t="shared" ca="1" si="127"/>
        <v>11</v>
      </c>
      <c r="G319" s="182" t="str">
        <f>TKB!$C$17</f>
        <v>Tập viết</v>
      </c>
      <c r="H319" s="81"/>
      <c r="I319" s="82" t="str">
        <f t="shared" ca="1" si="128"/>
        <v>Chữ hoa I</v>
      </c>
      <c r="J319" s="83" t="str">
        <f ca="1">IF(G319=0,"",VLOOKUP(E319&amp;G319,PPCT,7,0))</f>
        <v xml:space="preserve">Chữ mẫu, bảng phụ, </v>
      </c>
      <c r="K319" s="72"/>
      <c r="L319" s="201"/>
      <c r="M319" s="79">
        <v>4</v>
      </c>
      <c r="N319" s="84">
        <f ca="1">IF(P319=0,"",COUNTIF($P$6:P319,P319)+COUNTIF(OFFSET($G$6,0,0,INT((ROW(G319)-ROW($G$6))/5+1)*5,1),P319))</f>
        <v>21</v>
      </c>
      <c r="O319" s="84">
        <f t="shared" ca="1" si="130"/>
        <v>21</v>
      </c>
      <c r="P319" s="182" t="str">
        <f>TKB!$D$17</f>
        <v>HĐTT-CĐ</v>
      </c>
      <c r="Q319" s="81"/>
      <c r="R319" s="82" t="str">
        <f t="shared" ca="1" si="131"/>
        <v>Khoa Ismart</v>
      </c>
      <c r="S319" s="83" t="str">
        <f t="shared" ca="1" si="132"/>
        <v>Tài liệu NSTLVM</v>
      </c>
      <c r="U319" s="42"/>
      <c r="V319" s="122"/>
      <c r="W319" s="126"/>
      <c r="X319" s="78"/>
    </row>
    <row r="320" spans="1:24" s="77" customFormat="1" ht="24" customHeight="1" x14ac:dyDescent="0.2">
      <c r="A320" s="34" t="str">
        <f t="shared" si="111"/>
        <v/>
      </c>
      <c r="B320" s="35">
        <f t="shared" ref="B320:B383" si="133">+B319</f>
        <v>11</v>
      </c>
      <c r="C320" s="202"/>
      <c r="D320" s="95">
        <v>5</v>
      </c>
      <c r="E320" s="88">
        <f ca="1">COUNTIF($G$6:G320,G320)+COUNTIF(OFFSET($P$6,0,0,IF(MOD(ROW(P320),5)&lt;&gt;0,INT((ROW(P320)-ROW($P$6)+1)/5)*5,INT((ROW(P320)-ROW($P$6))/5)*5),1),G320)</f>
        <v>136</v>
      </c>
      <c r="F320" s="88" t="str">
        <f t="shared" si="127"/>
        <v/>
      </c>
      <c r="G320" s="183">
        <f>TKB!$C$18</f>
        <v>0</v>
      </c>
      <c r="H320" s="89"/>
      <c r="I320" s="90" t="str">
        <f t="shared" si="128"/>
        <v/>
      </c>
      <c r="J320" s="91" t="str">
        <f t="shared" ref="J320:J330" si="134">IF(G320=0,"",VLOOKUP(E320&amp;G320,PPCT,7,0))</f>
        <v/>
      </c>
      <c r="K320" s="72"/>
      <c r="L320" s="202"/>
      <c r="M320" s="87">
        <v>5</v>
      </c>
      <c r="N320" s="84" t="str">
        <f ca="1">IF(P320=0,"",COUNTIF($P$6:P320,P320)+COUNTIF(OFFSET($G$6,0,0,INT((ROW(G320)-ROW($G$6))/5+1)*5,1),P320))</f>
        <v/>
      </c>
      <c r="O320" s="92" t="str">
        <f t="shared" si="130"/>
        <v/>
      </c>
      <c r="P320" s="183">
        <f>TKB!$D$18</f>
        <v>0</v>
      </c>
      <c r="Q320" s="89"/>
      <c r="R320" s="90" t="str">
        <f t="shared" si="131"/>
        <v/>
      </c>
      <c r="S320" s="91" t="str">
        <f t="shared" si="132"/>
        <v/>
      </c>
      <c r="U320" s="42"/>
      <c r="V320" s="122"/>
      <c r="W320" s="126"/>
      <c r="X320" s="78"/>
    </row>
    <row r="321" spans="1:24" s="77" customFormat="1" ht="24" customHeight="1" x14ac:dyDescent="0.2">
      <c r="A321" s="34" t="str">
        <f t="shared" si="111"/>
        <v/>
      </c>
      <c r="B321" s="35">
        <f t="shared" si="133"/>
        <v>11</v>
      </c>
      <c r="C321" s="200" t="str">
        <f>CONCATENATE("Năm ",CHAR(10),DAY(V303+3),"/",MONTH(V303+3))</f>
        <v>Năm 
19/11</v>
      </c>
      <c r="D321" s="67">
        <v>1</v>
      </c>
      <c r="E321" s="68">
        <f ca="1">COUNTIF($G$6:G321,G321)+COUNTIF(OFFSET($P$6,0,0,IF(MOD(ROW(P321),5)&lt;&gt;0,INT((ROW(P321)-ROW($P$6)+1)/5)*5,INT((ROW(P321)-ROW($P$6))/5)*5),1),G321)</f>
        <v>22</v>
      </c>
      <c r="F321" s="68">
        <f t="shared" ca="1" si="127"/>
        <v>22</v>
      </c>
      <c r="G321" s="181" t="str">
        <f>TKB!$C$19</f>
        <v>Chính tả</v>
      </c>
      <c r="H321" s="93"/>
      <c r="I321" s="70" t="str">
        <f t="shared" ca="1" si="128"/>
        <v> NV: Cây xoài của ông em.</v>
      </c>
      <c r="J321" s="71" t="str">
        <f t="shared" ca="1" si="134"/>
        <v>vở mẫu, MT-MC</v>
      </c>
      <c r="K321" s="72"/>
      <c r="L321" s="200" t="str">
        <f>+C321</f>
        <v>Năm 
19/11</v>
      </c>
      <c r="M321" s="67">
        <v>1</v>
      </c>
      <c r="N321" s="94">
        <f ca="1">IF(P321=0,"",COUNTIF($P$6:P321,P321)+COUNTIF(OFFSET($G$6,0,0,INT((ROW(G321)-ROW($G$6))/5+1)*5,1),P321))</f>
        <v>11</v>
      </c>
      <c r="O321" s="94">
        <f t="shared" ca="1" si="130"/>
        <v>11</v>
      </c>
      <c r="P321" s="181" t="str">
        <f>TKB!$D$19</f>
        <v>TN&amp;XH</v>
      </c>
      <c r="Q321" s="93"/>
      <c r="R321" s="70" t="str">
        <f t="shared" ca="1" si="131"/>
        <v>Gia đình</v>
      </c>
      <c r="S321" s="71" t="str">
        <f t="shared" ca="1" si="132"/>
        <v>Tranh SGK, MT-MC</v>
      </c>
      <c r="U321" s="42"/>
      <c r="V321" s="122"/>
      <c r="W321" s="126"/>
      <c r="X321" s="78"/>
    </row>
    <row r="322" spans="1:24" s="77" customFormat="1" ht="24" customHeight="1" x14ac:dyDescent="0.2">
      <c r="A322" s="34" t="str">
        <f t="shared" si="111"/>
        <v/>
      </c>
      <c r="B322" s="35">
        <f t="shared" si="133"/>
        <v>11</v>
      </c>
      <c r="C322" s="201"/>
      <c r="D322" s="79">
        <v>2</v>
      </c>
      <c r="E322" s="80">
        <f ca="1">COUNTIF($G$6:G322,G322)+COUNTIF(OFFSET($P$6,0,0,IF(MOD(ROW(P322),5)&lt;&gt;0,INT((ROW(P322)-ROW($P$6)+1)/5)*5,INT((ROW(P322)-ROW($P$6))/5)*5),1),G322)</f>
        <v>54</v>
      </c>
      <c r="F322" s="80">
        <f t="shared" ca="1" si="127"/>
        <v>54</v>
      </c>
      <c r="G322" s="182" t="str">
        <f>TKB!$C$20</f>
        <v>Toán</v>
      </c>
      <c r="H322" s="81"/>
      <c r="I322" s="82" t="str">
        <f t="shared" ca="1" si="128"/>
        <v>52-28</v>
      </c>
      <c r="J322" s="83" t="str">
        <f t="shared" ca="1" si="134"/>
        <v>SGK, bảng phụ, MT-MC</v>
      </c>
      <c r="K322" s="72"/>
      <c r="L322" s="201"/>
      <c r="M322" s="79">
        <v>2</v>
      </c>
      <c r="N322" s="84">
        <f ca="1">IF(P322=0,"",COUNTIF($P$6:P322,P322)+COUNTIF(OFFSET($G$6,0,0,INT((ROW(G322)-ROW($G$6))/5+1)*5,1),P322))</f>
        <v>11</v>
      </c>
      <c r="O322" s="84">
        <f t="shared" ca="1" si="130"/>
        <v>11</v>
      </c>
      <c r="P322" s="182" t="str">
        <f>TKB!$D$20</f>
        <v>Thủ công</v>
      </c>
      <c r="Q322" s="81"/>
      <c r="R322" s="82" t="str">
        <f t="shared" ca="1" si="131"/>
        <v>Ôn tập chương I: Kĩ thuật gấp hình</v>
      </c>
      <c r="S322" s="83" t="str">
        <f t="shared" ca="1" si="132"/>
        <v>GM, kéo, tranh QT</v>
      </c>
      <c r="U322" s="42"/>
      <c r="V322" s="122"/>
      <c r="W322" s="126"/>
      <c r="X322" s="78"/>
    </row>
    <row r="323" spans="1:24" s="77" customFormat="1" ht="24" customHeight="1" x14ac:dyDescent="0.2">
      <c r="A323" s="34" t="str">
        <f t="shared" si="111"/>
        <v/>
      </c>
      <c r="B323" s="35">
        <f t="shared" si="133"/>
        <v>11</v>
      </c>
      <c r="C323" s="201"/>
      <c r="D323" s="79">
        <v>3</v>
      </c>
      <c r="E323" s="84">
        <f ca="1">COUNTIF($G$6:G323,G323)+COUNTIF(OFFSET($P$6,0,0,IF(MOD(ROW(P323),5)&lt;&gt;0,INT((ROW(P323)-ROW($P$6)+1)/5)*5,INT((ROW(P323)-ROW($P$6))/5)*5),1),G323)</f>
        <v>11</v>
      </c>
      <c r="F323" s="84">
        <f t="shared" ca="1" si="127"/>
        <v>11</v>
      </c>
      <c r="G323" s="182" t="str">
        <f>TKB!$C$21</f>
        <v>Thể dục TC</v>
      </c>
      <c r="H323" s="81"/>
      <c r="I323" s="82" t="str">
        <f t="shared" ca="1" si="128"/>
        <v>Ôn bài thể dục. Trò chơi bỏ chơi</v>
      </c>
      <c r="J323" s="83">
        <f t="shared" ca="1" si="134"/>
        <v>0</v>
      </c>
      <c r="K323" s="72"/>
      <c r="L323" s="201"/>
      <c r="M323" s="73">
        <v>3</v>
      </c>
      <c r="N323" s="84">
        <f ca="1">IF(P323=0,"",COUNTIF($P$6:P323,P323)+COUNTIF(OFFSET($G$6,0,0,INT((ROW(G323)-ROW($G$6))/5+1)*5,1),P323))</f>
        <v>33</v>
      </c>
      <c r="O323" s="74">
        <f t="shared" ca="1" si="130"/>
        <v>33</v>
      </c>
      <c r="P323" s="185" t="str">
        <f>TKB!$D$21</f>
        <v>HDH-TV</v>
      </c>
      <c r="Q323" s="81"/>
      <c r="R323" s="82" t="str">
        <f t="shared" ca="1" si="131"/>
        <v>Luyện từ và câu</v>
      </c>
      <c r="S323" s="83" t="str">
        <f t="shared" ca="1" si="132"/>
        <v>Vở CEHTV, BP, PM</v>
      </c>
      <c r="U323" s="42"/>
      <c r="V323" s="122"/>
      <c r="W323" s="126"/>
      <c r="X323" s="78"/>
    </row>
    <row r="324" spans="1:24" s="77" customFormat="1" ht="24" customHeight="1" x14ac:dyDescent="0.2">
      <c r="A324" s="34" t="str">
        <f t="shared" si="111"/>
        <v/>
      </c>
      <c r="B324" s="35">
        <f t="shared" si="133"/>
        <v>11</v>
      </c>
      <c r="C324" s="201"/>
      <c r="D324" s="79">
        <v>4</v>
      </c>
      <c r="E324" s="84">
        <f ca="1">COUNTIF($G$6:G324,G324)+COUNTIF(OFFSET($P$6,0,0,IF(MOD(ROW(P324),5)&lt;&gt;0,INT((ROW(P324)-ROW($P$6)+1)/5)*5,INT((ROW(P324)-ROW($P$6))/5)*5),1),G324)</f>
        <v>11</v>
      </c>
      <c r="F324" s="84">
        <f t="shared" ca="1" si="127"/>
        <v>11</v>
      </c>
      <c r="G324" s="182" t="str">
        <f>TKB!$C$22</f>
        <v>LT &amp; Câu</v>
      </c>
      <c r="H324" s="81"/>
      <c r="I324" s="82" t="str">
        <f t="shared" ca="1" si="128"/>
        <v>Mở rộng vốn từ:từ ngữ về đồ dung và công việc trong nhà.</v>
      </c>
      <c r="J324" s="83" t="str">
        <f t="shared" ca="1" si="134"/>
        <v>bảng phụ, MT-MC</v>
      </c>
      <c r="K324" s="72"/>
      <c r="L324" s="201"/>
      <c r="M324" s="79">
        <v>4</v>
      </c>
      <c r="N324" s="84">
        <f ca="1">IF(P324=0,"",COUNTIF($P$6:P324,P324)+COUNTIF(OFFSET($G$6,0,0,INT((ROW(G324)-ROW($G$6))/5+1)*5,1),P324))</f>
        <v>22</v>
      </c>
      <c r="O324" s="84">
        <f t="shared" ca="1" si="130"/>
        <v>22</v>
      </c>
      <c r="P324" s="182" t="str">
        <f>TKB!$D$22</f>
        <v>HĐTT-CĐ</v>
      </c>
      <c r="Q324" s="81"/>
      <c r="R324" s="82" t="str">
        <f t="shared" ca="1" si="131"/>
        <v xml:space="preserve">GDNSTLVM: Bài 4 : Sinh nhật bạn </v>
      </c>
      <c r="S324" s="83" t="str">
        <f t="shared" ca="1" si="132"/>
        <v>Vật mẫu</v>
      </c>
      <c r="U324" s="42"/>
      <c r="V324" s="122"/>
      <c r="W324" s="126"/>
      <c r="X324" s="78"/>
    </row>
    <row r="325" spans="1:24" s="77" customFormat="1" ht="24" customHeight="1" x14ac:dyDescent="0.2">
      <c r="A325" s="34" t="str">
        <f t="shared" si="111"/>
        <v/>
      </c>
      <c r="B325" s="35">
        <f t="shared" si="133"/>
        <v>11</v>
      </c>
      <c r="C325" s="202"/>
      <c r="D325" s="95">
        <v>5</v>
      </c>
      <c r="E325" s="88">
        <f ca="1">COUNTIF($G$6:G325,G325)+COUNTIF(OFFSET($P$6,0,0,IF(MOD(ROW(P325),5)&lt;&gt;0,INT((ROW(P325)-ROW($P$6)+1)/5)*5,INT((ROW(P325)-ROW($P$6))/5)*5),1),G325)</f>
        <v>138</v>
      </c>
      <c r="F325" s="88" t="str">
        <f t="shared" si="127"/>
        <v/>
      </c>
      <c r="G325" s="183">
        <f>TKB!$C$23</f>
        <v>0</v>
      </c>
      <c r="H325" s="89"/>
      <c r="I325" s="90" t="str">
        <f t="shared" si="128"/>
        <v/>
      </c>
      <c r="J325" s="91" t="str">
        <f t="shared" si="134"/>
        <v/>
      </c>
      <c r="K325" s="72"/>
      <c r="L325" s="202"/>
      <c r="M325" s="87">
        <v>5</v>
      </c>
      <c r="N325" s="84" t="str">
        <f ca="1">IF(P325=0,"",COUNTIF($P$6:P325,P325)+COUNTIF(OFFSET($G$6,0,0,INT((ROW(G325)-ROW($G$6))/5+1)*5,1),P325))</f>
        <v/>
      </c>
      <c r="O325" s="92" t="str">
        <f t="shared" si="130"/>
        <v/>
      </c>
      <c r="P325" s="183">
        <f>TKB!$D$23</f>
        <v>0</v>
      </c>
      <c r="Q325" s="89"/>
      <c r="R325" s="90" t="str">
        <f t="shared" si="131"/>
        <v/>
      </c>
      <c r="S325" s="91" t="str">
        <f t="shared" si="132"/>
        <v/>
      </c>
      <c r="U325" s="42"/>
      <c r="V325" s="122"/>
      <c r="W325" s="126"/>
      <c r="X325" s="78"/>
    </row>
    <row r="326" spans="1:24" s="77" customFormat="1" ht="24" customHeight="1" x14ac:dyDescent="0.2">
      <c r="A326" s="34" t="str">
        <f t="shared" si="111"/>
        <v/>
      </c>
      <c r="B326" s="35">
        <f t="shared" si="133"/>
        <v>11</v>
      </c>
      <c r="C326" s="197" t="str">
        <f>CONCATENATE("Sáu ",CHAR(10),DAY(V303+4),"/",MONTH(V303+4))</f>
        <v>Sáu 
20/11</v>
      </c>
      <c r="D326" s="67">
        <v>1</v>
      </c>
      <c r="E326" s="68">
        <f ca="1">COUNTIF($G$6:G326,G326)+COUNTIF(OFFSET($P$6,0,0,IF(MOD(ROW(P326),5)&lt;&gt;0,INT((ROW(P326)-ROW($P$6)+1)/5)*5,INT((ROW(P326)-ROW($P$6))/5)*5),1),G326)</f>
        <v>11</v>
      </c>
      <c r="F326" s="68">
        <f t="shared" ca="1" si="127"/>
        <v>11</v>
      </c>
      <c r="G326" s="182" t="str">
        <f>TKB!$C$24</f>
        <v>Mĩ thuật TC</v>
      </c>
      <c r="H326" s="93"/>
      <c r="I326" s="70" t="str">
        <f t="shared" ca="1" si="128"/>
        <v>VT: đề tài sinh hoạt</v>
      </c>
      <c r="J326" s="71">
        <f t="shared" ca="1" si="134"/>
        <v>0</v>
      </c>
      <c r="K326" s="72"/>
      <c r="L326" s="197" t="str">
        <f>+C326</f>
        <v>Sáu 
20/11</v>
      </c>
      <c r="M326" s="67">
        <v>1</v>
      </c>
      <c r="N326" s="94">
        <f ca="1">IF(P326=0,"",COUNTIF($P$6:P326,P326)+COUNTIF(OFFSET($G$6,0,0,INT((ROW(G326)-ROW($G$6))/5+1)*5,1),P326))</f>
        <v>33</v>
      </c>
      <c r="O326" s="94">
        <f t="shared" ca="1" si="130"/>
        <v>33</v>
      </c>
      <c r="P326" s="181" t="str">
        <f>TKB!$D$24</f>
        <v>HDH-T</v>
      </c>
      <c r="Q326" s="93"/>
      <c r="R326" s="82" t="str">
        <f t="shared" ca="1" si="131"/>
        <v>52 - 28</v>
      </c>
      <c r="S326" s="71" t="str">
        <f t="shared" ca="1" si="132"/>
        <v>Vở CEHT, BP, PM</v>
      </c>
      <c r="U326" s="42"/>
      <c r="V326" s="122"/>
      <c r="W326" s="126"/>
      <c r="X326" s="78"/>
    </row>
    <row r="327" spans="1:24" s="77" customFormat="1" ht="24" customHeight="1" x14ac:dyDescent="0.2">
      <c r="A327" s="34" t="str">
        <f t="shared" si="111"/>
        <v/>
      </c>
      <c r="B327" s="35">
        <f t="shared" si="133"/>
        <v>11</v>
      </c>
      <c r="C327" s="198"/>
      <c r="D327" s="79">
        <v>2</v>
      </c>
      <c r="E327" s="80">
        <f ca="1">COUNTIF($G$6:G327,G327)+COUNTIF(OFFSET($P$6,0,0,IF(MOD(ROW(P327),5)&lt;&gt;0,INT((ROW(P327)-ROW($P$6)+1)/5)*5,INT((ROW(P327)-ROW($P$6))/5)*5),1),G327)</f>
        <v>11</v>
      </c>
      <c r="F327" s="80">
        <f t="shared" ca="1" si="127"/>
        <v>11</v>
      </c>
      <c r="G327" s="182" t="str">
        <f>TKB!$C$25</f>
        <v>Tập làm văn</v>
      </c>
      <c r="H327" s="81"/>
      <c r="I327" s="82" t="str">
        <f t="shared" ca="1" si="128"/>
        <v>Chia buồn, an ủi.</v>
      </c>
      <c r="J327" s="83" t="str">
        <f t="shared" ca="1" si="134"/>
        <v>MT-MC,bảng phụ</v>
      </c>
      <c r="K327" s="72"/>
      <c r="L327" s="198"/>
      <c r="M327" s="79">
        <v>2</v>
      </c>
      <c r="N327" s="84">
        <f ca="1">IF(P327=0,"",COUNTIF($P$6:P327,P327)+COUNTIF(OFFSET($G$6,0,0,INT((ROW(G327)-ROW($G$6))/5+1)*5,1),P327))</f>
        <v>11</v>
      </c>
      <c r="O327" s="84">
        <f t="shared" ca="1" si="130"/>
        <v>11</v>
      </c>
      <c r="P327" s="182" t="str">
        <f>TKB!$D$25</f>
        <v>HĐTT-SHL</v>
      </c>
      <c r="Q327" s="81"/>
      <c r="R327" s="82" t="str">
        <f t="shared" ca="1" si="131"/>
        <v>Sơ kết tuần 11</v>
      </c>
      <c r="S327" s="83" t="str">
        <f t="shared" ca="1" si="132"/>
        <v>phần thưởng</v>
      </c>
      <c r="U327" s="42"/>
      <c r="V327" s="122"/>
      <c r="W327" s="126"/>
      <c r="X327" s="78"/>
    </row>
    <row r="328" spans="1:24" s="77" customFormat="1" ht="24" customHeight="1" x14ac:dyDescent="0.2">
      <c r="A328" s="34" t="str">
        <f t="shared" si="111"/>
        <v/>
      </c>
      <c r="B328" s="35">
        <f t="shared" si="133"/>
        <v>11</v>
      </c>
      <c r="C328" s="198"/>
      <c r="D328" s="73">
        <v>3</v>
      </c>
      <c r="E328" s="84">
        <f ca="1">COUNTIF($G$6:G328,G328)+COUNTIF(OFFSET($P$6,0,0,IF(MOD(ROW(P328),5)&lt;&gt;0,INT((ROW(P328)-ROW($P$6)+1)/5)*5,INT((ROW(P328)-ROW($P$6))/5)*5),1),G328)</f>
        <v>55</v>
      </c>
      <c r="F328" s="84">
        <f t="shared" ca="1" si="127"/>
        <v>55</v>
      </c>
      <c r="G328" s="182" t="str">
        <f>TKB!$C$26</f>
        <v>Toán</v>
      </c>
      <c r="H328" s="81"/>
      <c r="I328" s="82" t="str">
        <f t="shared" ca="1" si="128"/>
        <v>Luyện tập</v>
      </c>
      <c r="J328" s="83" t="str">
        <f t="shared" ca="1" si="134"/>
        <v>SGK, bảng phụ, MT-MC</v>
      </c>
      <c r="K328" s="72"/>
      <c r="L328" s="198"/>
      <c r="M328" s="73">
        <v>3</v>
      </c>
      <c r="N328" s="84" t="str">
        <f ca="1">IF(P328=0,"",COUNTIF($P$6:P328,P328)+COUNTIF(OFFSET($G$6,0,0,INT((ROW(G328)-ROW($G$6))/5+1)*5,1),P328))</f>
        <v/>
      </c>
      <c r="O328" s="74" t="str">
        <f t="shared" si="130"/>
        <v/>
      </c>
      <c r="P328" s="185">
        <f>TKB!$D$26</f>
        <v>0</v>
      </c>
      <c r="Q328" s="81"/>
      <c r="R328" s="82" t="str">
        <f t="shared" si="131"/>
        <v/>
      </c>
      <c r="S328" s="83" t="str">
        <f t="shared" si="132"/>
        <v/>
      </c>
      <c r="U328" s="42"/>
      <c r="V328" s="122"/>
      <c r="W328" s="126"/>
      <c r="X328" s="78"/>
    </row>
    <row r="329" spans="1:24" s="77" customFormat="1" ht="24" customHeight="1" x14ac:dyDescent="0.2">
      <c r="A329" s="34" t="str">
        <f t="shared" si="111"/>
        <v/>
      </c>
      <c r="B329" s="35">
        <f t="shared" si="133"/>
        <v>11</v>
      </c>
      <c r="C329" s="198"/>
      <c r="D329" s="79">
        <v>4</v>
      </c>
      <c r="E329" s="84">
        <f ca="1">COUNTIF($G$6:G329,G329)+COUNTIF(OFFSET($P$6,0,0,IF(MOD(ROW(P329),5)&lt;&gt;0,INT((ROW(P329)-ROW($P$6)+1)/5)*5,INT((ROW(P329)-ROW($P$6))/5)*5),1),G329)</f>
        <v>11</v>
      </c>
      <c r="F329" s="84">
        <f t="shared" ca="1" si="127"/>
        <v>11</v>
      </c>
      <c r="G329" s="182" t="str">
        <f>TKB!$C$27</f>
        <v>Đạo đức</v>
      </c>
      <c r="H329" s="81"/>
      <c r="I329" s="82" t="str">
        <f t="shared" ca="1" si="128"/>
        <v>Thực hành kĩ năng giữa kì I</v>
      </c>
      <c r="J329" s="83" t="str">
        <f t="shared" ca="1" si="134"/>
        <v>Tranh, máy chiếu</v>
      </c>
      <c r="K329" s="72"/>
      <c r="L329" s="198"/>
      <c r="M329" s="79">
        <v>4</v>
      </c>
      <c r="N329" s="84" t="str">
        <f ca="1">IF(P329=0,"",COUNTIF($P$6:P329,P329)+COUNTIF(OFFSET($G$6,0,0,INT((ROW(G329)-ROW($G$6))/5+1)*5,1),P329))</f>
        <v/>
      </c>
      <c r="O329" s="84" t="str">
        <f t="shared" si="130"/>
        <v/>
      </c>
      <c r="P329" s="182">
        <f>TKB!$D$27</f>
        <v>0</v>
      </c>
      <c r="Q329" s="81"/>
      <c r="R329" s="82" t="str">
        <f t="shared" si="131"/>
        <v/>
      </c>
      <c r="S329" s="83" t="str">
        <f t="shared" si="132"/>
        <v/>
      </c>
      <c r="U329" s="42"/>
      <c r="V329" s="122"/>
      <c r="W329" s="126"/>
      <c r="X329" s="78"/>
    </row>
    <row r="330" spans="1:24" s="77" customFormat="1" ht="24" customHeight="1" thickBot="1" x14ac:dyDescent="0.25">
      <c r="A330" s="34" t="str">
        <f t="shared" si="111"/>
        <v/>
      </c>
      <c r="B330" s="35">
        <f t="shared" si="133"/>
        <v>11</v>
      </c>
      <c r="C330" s="199"/>
      <c r="D330" s="96">
        <v>5</v>
      </c>
      <c r="E330" s="97">
        <f ca="1">COUNTIF($G$6:G330,G330)+COUNTIF(OFFSET($P$6,0,0,IF(MOD(ROW(P330),5)&lt;&gt;0,INT((ROW(P330)-ROW($P$6)+1)/5)*5,INT((ROW(P330)-ROW($P$6))/5)*5),1),G330)</f>
        <v>140</v>
      </c>
      <c r="F330" s="97" t="str">
        <f t="shared" si="127"/>
        <v/>
      </c>
      <c r="G330" s="184">
        <f>TKB!$C$28</f>
        <v>0</v>
      </c>
      <c r="H330" s="98" t="str">
        <f t="shared" ref="H330" si="135">IF(AND($M$1&lt;&gt;"",F330&lt;&gt;""),$M$1,IF(LEN(G330)&gt;$Q$1,RIGHT(G330,$Q$1),""))</f>
        <v/>
      </c>
      <c r="I330" s="99" t="str">
        <f t="shared" si="128"/>
        <v/>
      </c>
      <c r="J330" s="100" t="str">
        <f t="shared" si="134"/>
        <v/>
      </c>
      <c r="K330" s="72"/>
      <c r="L330" s="199"/>
      <c r="M330" s="101">
        <v>5</v>
      </c>
      <c r="N330" s="97" t="str">
        <f ca="1">IF(P330=0,"",COUNTIF($P$6:P330,P330)+COUNTIF(OFFSET($G$6,0,0,INT((ROW(G330)-ROW($G$6))/5+1)*5,1),P330))</f>
        <v/>
      </c>
      <c r="O330" s="97" t="str">
        <f t="shared" si="130"/>
        <v/>
      </c>
      <c r="P330" s="184">
        <f>TKB!$D$28</f>
        <v>0</v>
      </c>
      <c r="Q330" s="98" t="str">
        <f t="shared" ref="Q330" si="136">IF(AND($M$1&lt;&gt;"",O330&lt;&gt;""),$M$1,IF(LEN(P330)&gt;$Q$1,RIGHT(P330,$Q$1),""))</f>
        <v/>
      </c>
      <c r="R330" s="99" t="str">
        <f t="shared" si="131"/>
        <v/>
      </c>
      <c r="S330" s="100" t="str">
        <f t="shared" si="132"/>
        <v/>
      </c>
      <c r="U330" s="42"/>
      <c r="V330" s="122"/>
      <c r="W330" s="126"/>
      <c r="X330" s="78"/>
    </row>
    <row r="331" spans="1:24" s="34" customFormat="1" ht="24" customHeight="1" x14ac:dyDescent="0.2">
      <c r="A331" s="34" t="str">
        <f t="shared" si="111"/>
        <v/>
      </c>
      <c r="B331" s="35">
        <f t="shared" si="133"/>
        <v>11</v>
      </c>
      <c r="C331" s="206"/>
      <c r="D331" s="206"/>
      <c r="E331" s="206"/>
      <c r="F331" s="206"/>
      <c r="G331" s="206"/>
      <c r="H331" s="206"/>
      <c r="I331" s="206"/>
      <c r="J331" s="206"/>
      <c r="K331" s="179"/>
      <c r="L331" s="207"/>
      <c r="M331" s="207"/>
      <c r="N331" s="207"/>
      <c r="O331" s="207"/>
      <c r="P331" s="207"/>
      <c r="Q331" s="207"/>
      <c r="R331" s="207"/>
      <c r="S331" s="207"/>
      <c r="U331" s="42"/>
      <c r="V331" s="122"/>
      <c r="W331" s="126"/>
      <c r="X331" s="43"/>
    </row>
    <row r="332" spans="1:24" s="34" customFormat="1" ht="57.95" customHeight="1" x14ac:dyDescent="0.2">
      <c r="A332" s="34" t="str">
        <f t="shared" si="111"/>
        <v/>
      </c>
      <c r="B332" s="35">
        <f t="shared" ref="B332" si="137">+B333</f>
        <v>12</v>
      </c>
      <c r="C332" s="102" t="str">
        <f>'HUONG DAN'!B54</f>
        <v>©Trường Tiểu học Lê Ngọc Hân, Gia Lâm</v>
      </c>
      <c r="D332" s="179"/>
      <c r="E332" s="103"/>
      <c r="F332" s="103"/>
      <c r="G332" s="104"/>
      <c r="H332" s="104"/>
      <c r="I332" s="104"/>
      <c r="J332" s="104"/>
      <c r="K332" s="104"/>
      <c r="L332" s="180"/>
      <c r="M332" s="180"/>
      <c r="N332" s="105"/>
      <c r="O332" s="105"/>
      <c r="P332" s="106"/>
      <c r="Q332" s="106"/>
      <c r="R332" s="208"/>
      <c r="S332" s="208"/>
      <c r="U332" s="42"/>
      <c r="V332" s="122"/>
      <c r="W332" s="126"/>
      <c r="X332" s="43"/>
    </row>
    <row r="333" spans="1:24" s="34" customFormat="1" ht="24" customHeight="1" thickBot="1" x14ac:dyDescent="0.25">
      <c r="A333" s="34" t="str">
        <f t="shared" si="111"/>
        <v/>
      </c>
      <c r="B333" s="35">
        <f t="shared" ref="B333" si="138">+C333</f>
        <v>12</v>
      </c>
      <c r="C333" s="203">
        <f>+C303+1</f>
        <v>12</v>
      </c>
      <c r="D333" s="203"/>
      <c r="E333" s="44"/>
      <c r="F333" s="103" t="str">
        <f>CONCATENATE("(Từ ngày ",DAY(V333)&amp;"/"&amp; MONTH(V333) &amp;"/"&amp;YEAR(V333)&amp; " đến ngày "  &amp;DAY(V333+4)&amp;  "/" &amp; MONTH(V333+4) &amp; "/" &amp; YEAR(V333+4),")")</f>
        <v>(Từ ngày 23/11/2020 đến ngày 27/11/2020)</v>
      </c>
      <c r="G333" s="104"/>
      <c r="H333" s="104"/>
      <c r="I333" s="40"/>
      <c r="J333" s="40"/>
      <c r="K333" s="40"/>
      <c r="L333" s="48"/>
      <c r="M333" s="48"/>
      <c r="N333" s="49"/>
      <c r="O333" s="49"/>
      <c r="P333" s="50"/>
      <c r="Q333" s="50"/>
      <c r="R333" s="106"/>
      <c r="S333" s="47"/>
      <c r="U333" s="51" t="s">
        <v>32</v>
      </c>
      <c r="V333" s="122">
        <f>$U$1+(C333-1)*7+W333</f>
        <v>44158</v>
      </c>
      <c r="W333" s="127">
        <v>0</v>
      </c>
      <c r="X333" s="43"/>
    </row>
    <row r="334" spans="1:24" s="52" customFormat="1" ht="24" customHeight="1" x14ac:dyDescent="0.2">
      <c r="A334" s="34" t="str">
        <f t="shared" si="111"/>
        <v/>
      </c>
      <c r="B334" s="35">
        <f t="shared" ref="B334:B335" si="139">+B333</f>
        <v>12</v>
      </c>
      <c r="C334" s="204" t="s">
        <v>31</v>
      </c>
      <c r="D334" s="204"/>
      <c r="E334" s="205"/>
      <c r="F334" s="204"/>
      <c r="G334" s="204"/>
      <c r="H334" s="204"/>
      <c r="I334" s="204"/>
      <c r="J334" s="204"/>
      <c r="K334" s="107"/>
      <c r="L334" s="204" t="s">
        <v>0</v>
      </c>
      <c r="M334" s="204"/>
      <c r="N334" s="204"/>
      <c r="O334" s="204"/>
      <c r="P334" s="204"/>
      <c r="Q334" s="204"/>
      <c r="R334" s="204"/>
      <c r="S334" s="204"/>
      <c r="U334" s="42"/>
      <c r="V334" s="123"/>
      <c r="W334" s="128"/>
      <c r="X334" s="53"/>
    </row>
    <row r="335" spans="1:24" s="64" customFormat="1" ht="42.75" x14ac:dyDescent="0.2">
      <c r="A335" s="34" t="str">
        <f t="shared" si="111"/>
        <v/>
      </c>
      <c r="B335" s="35">
        <f t="shared" si="139"/>
        <v>12</v>
      </c>
      <c r="C335" s="108" t="s">
        <v>1</v>
      </c>
      <c r="D335" s="109" t="s">
        <v>2</v>
      </c>
      <c r="E335" s="110" t="s">
        <v>25</v>
      </c>
      <c r="F335" s="110" t="s">
        <v>3</v>
      </c>
      <c r="G335" s="111" t="s">
        <v>10</v>
      </c>
      <c r="H335" s="111" t="s">
        <v>24</v>
      </c>
      <c r="I335" s="111" t="s">
        <v>4</v>
      </c>
      <c r="J335" s="112" t="s">
        <v>5</v>
      </c>
      <c r="K335" s="59"/>
      <c r="L335" s="60" t="s">
        <v>1</v>
      </c>
      <c r="M335" s="61" t="s">
        <v>2</v>
      </c>
      <c r="N335" s="62" t="s">
        <v>25</v>
      </c>
      <c r="O335" s="56" t="s">
        <v>3</v>
      </c>
      <c r="P335" s="63" t="s">
        <v>11</v>
      </c>
      <c r="Q335" s="63" t="s">
        <v>24</v>
      </c>
      <c r="R335" s="63" t="s">
        <v>4</v>
      </c>
      <c r="S335" s="58" t="s">
        <v>5</v>
      </c>
      <c r="U335" s="65"/>
      <c r="V335" s="124"/>
      <c r="W335" s="129"/>
      <c r="X335" s="66"/>
    </row>
    <row r="336" spans="1:24" s="77" customFormat="1" ht="24" customHeight="1" x14ac:dyDescent="0.2">
      <c r="A336" s="34" t="str">
        <f t="shared" ref="A336:A399" si="140">IF(OR(B336=$G$1,$G$1="toàn bộ"),"in","")</f>
        <v/>
      </c>
      <c r="B336" s="35">
        <f t="shared" si="133"/>
        <v>12</v>
      </c>
      <c r="C336" s="197" t="str">
        <f>CONCATENATE("Hai  ",CHAR(10),DAY(V333),"/",MONTH(V333))</f>
        <v>Hai  
23/11</v>
      </c>
      <c r="D336" s="67">
        <v>1</v>
      </c>
      <c r="E336" s="68">
        <f ca="1">COUNTIF($G$6:G336,G336)+COUNTIF(OFFSET($P$6,0,0,IF(MOD(ROW(P336),5)&lt;&gt;0,INT((ROW(P336)-ROW($P$6)+1)/5)*5,INT((ROW(P336)-ROW($P$6))/5)*5),1),G336)</f>
        <v>12</v>
      </c>
      <c r="F336" s="68">
        <f t="shared" ref="F336:F360" ca="1" si="141">IF(G336=0,"",VLOOKUP(E336&amp;G336,PPCT,2,0))</f>
        <v>12</v>
      </c>
      <c r="G336" s="181" t="str">
        <f>TKB!$C$4</f>
        <v>HĐTT-CC</v>
      </c>
      <c r="H336" s="69"/>
      <c r="I336" s="70" t="str">
        <f t="shared" ref="I336:I360" ca="1" si="142">IF(G336=0,"",VLOOKUP(E336&amp;G336,PPCT,6,0))</f>
        <v>Chào cờ</v>
      </c>
      <c r="J336" s="71">
        <f t="shared" ref="J336:J348" ca="1" si="143">IF(G336=0,"",VLOOKUP(E336&amp;G336,PPCT,7,0))</f>
        <v>0</v>
      </c>
      <c r="K336" s="72"/>
      <c r="L336" s="198" t="str">
        <f>+C336</f>
        <v>Hai  
23/11</v>
      </c>
      <c r="M336" s="73">
        <v>1</v>
      </c>
      <c r="N336" s="74">
        <f ca="1">IF(P336=0,"",COUNTIF($P$6:P336,P336)+COUNTIF(OFFSET($G$6,0,0,INT((ROW(G336)-ROW($G$6))/5+1)*5,1),P336))</f>
        <v>12</v>
      </c>
      <c r="O336" s="68">
        <f t="shared" ref="O336:O360" ca="1" si="144">IF(P336=0,"",VLOOKUP(N336&amp;P336,PPCT,2,0))</f>
        <v>12</v>
      </c>
      <c r="P336" s="185" t="str">
        <f>TKB!$D$4</f>
        <v>Âm nhạc</v>
      </c>
      <c r="Q336" s="69"/>
      <c r="R336" s="75" t="str">
        <f t="shared" ref="R336:R360" ca="1" si="145">IF(P336=0,"",VLOOKUP(N336&amp;P336,PPCT,6,0))</f>
        <v>Ôn tập bài hát: Cộc cách tùng cheng. Giới thiệu một số nhạc cụ dân tộc</v>
      </c>
      <c r="S336" s="76">
        <f t="shared" ref="S336:S360" ca="1" si="146">IF(P336=0,"",VLOOKUP(N336&amp;P336,PPCT,7,0))</f>
        <v>0</v>
      </c>
      <c r="U336" s="42"/>
      <c r="V336" s="122"/>
      <c r="W336" s="126"/>
      <c r="X336" s="78"/>
    </row>
    <row r="337" spans="1:24" s="77" customFormat="1" ht="24" customHeight="1" x14ac:dyDescent="0.2">
      <c r="A337" s="34" t="str">
        <f t="shared" si="140"/>
        <v/>
      </c>
      <c r="B337" s="35">
        <f t="shared" si="133"/>
        <v>12</v>
      </c>
      <c r="C337" s="198"/>
      <c r="D337" s="79">
        <v>2</v>
      </c>
      <c r="E337" s="80">
        <f ca="1">COUNTIF($G$6:G337,G337)+COUNTIF(OFFSET($P$6,0,0,IF(MOD(ROW(P337),5)&lt;&gt;0,INT((ROW(P337)-ROW($P$6)+1)/5)*5,INT((ROW(P337)-ROW($P$6))/5)*5),1),G337)</f>
        <v>56</v>
      </c>
      <c r="F337" s="80">
        <f t="shared" ca="1" si="141"/>
        <v>56</v>
      </c>
      <c r="G337" s="182" t="str">
        <f>TKB!$C$5</f>
        <v>Toán</v>
      </c>
      <c r="H337" s="81"/>
      <c r="I337" s="82" t="str">
        <f t="shared" ca="1" si="142"/>
        <v>Tìm số bị trừ</v>
      </c>
      <c r="J337" s="83" t="str">
        <f t="shared" ca="1" si="143"/>
        <v>SGK, bảng phụ, MT-MC</v>
      </c>
      <c r="K337" s="72"/>
      <c r="L337" s="198"/>
      <c r="M337" s="79">
        <v>2</v>
      </c>
      <c r="N337" s="84">
        <f ca="1">IF(P337=0,"",COUNTIF($P$6:P337,P337)+COUNTIF(OFFSET($G$6,0,0,INT((ROW(G337)-ROW($G$6))/5+1)*5,1),P337))</f>
        <v>23</v>
      </c>
      <c r="O337" s="84">
        <f t="shared" ca="1" si="144"/>
        <v>23</v>
      </c>
      <c r="P337" s="182" t="str">
        <f>TKB!$D$5</f>
        <v>Thể dục</v>
      </c>
      <c r="Q337" s="81"/>
      <c r="R337" s="82" t="str">
        <f t="shared" ca="1" si="145"/>
        <v>Đi thường theo nhịp. Trò chơi: Nhóm ba, nhóm bảy</v>
      </c>
      <c r="S337" s="85">
        <f t="shared" ca="1" si="146"/>
        <v>0</v>
      </c>
      <c r="U337" s="42"/>
      <c r="V337" s="122"/>
      <c r="W337" s="126"/>
      <c r="X337" s="78"/>
    </row>
    <row r="338" spans="1:24" s="77" customFormat="1" ht="24" customHeight="1" x14ac:dyDescent="0.2">
      <c r="A338" s="34" t="str">
        <f t="shared" si="140"/>
        <v/>
      </c>
      <c r="B338" s="35">
        <f t="shared" si="133"/>
        <v>12</v>
      </c>
      <c r="C338" s="198"/>
      <c r="D338" s="73">
        <v>3</v>
      </c>
      <c r="E338" s="84">
        <f ca="1">COUNTIF($G$6:G338,G338)+COUNTIF(OFFSET($P$6,0,0,IF(MOD(ROW(P338),5)&lt;&gt;0,INT((ROW(P338)-ROW($P$6)+1)/5)*5,INT((ROW(P338)-ROW($P$6))/5)*5),1),G338)</f>
        <v>34</v>
      </c>
      <c r="F338" s="84">
        <f t="shared" ca="1" si="141"/>
        <v>34</v>
      </c>
      <c r="G338" s="182" t="str">
        <f>TKB!$C$6</f>
        <v>Tập đọc</v>
      </c>
      <c r="H338" s="81"/>
      <c r="I338" s="82" t="str">
        <f t="shared" ca="1" si="142"/>
        <v>Sự tích cây vú sữa</v>
      </c>
      <c r="J338" s="83" t="str">
        <f t="shared" ca="1" si="143"/>
        <v>Máy chiếu, GAĐT</v>
      </c>
      <c r="K338" s="72"/>
      <c r="L338" s="198"/>
      <c r="M338" s="73">
        <v>3</v>
      </c>
      <c r="N338" s="84">
        <f ca="1">IF(P338=0,"",COUNTIF($P$6:P338,P338)+COUNTIF(OFFSET($G$6,0,0,INT((ROW(G338)-ROW($G$6))/5+1)*5,1),P338))</f>
        <v>34</v>
      </c>
      <c r="O338" s="74">
        <f t="shared" ca="1" si="144"/>
        <v>34</v>
      </c>
      <c r="P338" s="185" t="str">
        <f>TKB!$D$6</f>
        <v>HDH-TV</v>
      </c>
      <c r="Q338" s="81"/>
      <c r="R338" s="75" t="str">
        <f t="shared" ca="1" si="145"/>
        <v>Tập làm văn</v>
      </c>
      <c r="S338" s="83" t="str">
        <f t="shared" ca="1" si="146"/>
        <v>Vở CEHTV, BP, PM</v>
      </c>
      <c r="U338" s="42"/>
      <c r="V338" s="122"/>
      <c r="W338" s="126"/>
      <c r="X338" s="78"/>
    </row>
    <row r="339" spans="1:24" s="77" customFormat="1" ht="24" customHeight="1" x14ac:dyDescent="0.2">
      <c r="A339" s="34" t="str">
        <f t="shared" si="140"/>
        <v/>
      </c>
      <c r="B339" s="35">
        <f t="shared" si="133"/>
        <v>12</v>
      </c>
      <c r="C339" s="198"/>
      <c r="D339" s="79">
        <v>4</v>
      </c>
      <c r="E339" s="84">
        <f ca="1">COUNTIF($G$6:G339,G339)+COUNTIF(OFFSET($P$6,0,0,IF(MOD(ROW(P339),5)&lt;&gt;0,INT((ROW(P339)-ROW($P$6)+1)/5)*5,INT((ROW(P339)-ROW($P$6))/5)*5),1),G339)</f>
        <v>35</v>
      </c>
      <c r="F339" s="84">
        <f t="shared" ca="1" si="141"/>
        <v>35</v>
      </c>
      <c r="G339" s="182" t="str">
        <f>TKB!$C$7</f>
        <v>Tập đọc</v>
      </c>
      <c r="H339" s="81"/>
      <c r="I339" s="82" t="str">
        <f t="shared" ca="1" si="142"/>
        <v>Sự tích cây vú sữa</v>
      </c>
      <c r="J339" s="83" t="str">
        <f t="shared" ca="1" si="143"/>
        <v>Máy chiếu, GAĐT</v>
      </c>
      <c r="K339" s="72"/>
      <c r="L339" s="198"/>
      <c r="M339" s="79">
        <v>4</v>
      </c>
      <c r="N339" s="84" t="str">
        <f ca="1">IF(P339=0,"",COUNTIF($P$6:P339,P339)+COUNTIF(OFFSET($G$6,0,0,INT((ROW(G339)-ROW($G$6))/5+1)*5,1),P339))</f>
        <v/>
      </c>
      <c r="O339" s="84" t="str">
        <f t="shared" si="144"/>
        <v/>
      </c>
      <c r="P339" s="182">
        <f>TKB!$D$7</f>
        <v>0</v>
      </c>
      <c r="Q339" s="81"/>
      <c r="R339" s="82" t="str">
        <f t="shared" si="145"/>
        <v/>
      </c>
      <c r="S339" s="76" t="str">
        <f t="shared" si="146"/>
        <v/>
      </c>
      <c r="U339" s="42"/>
      <c r="V339" s="122"/>
      <c r="W339" s="126"/>
      <c r="X339" s="78"/>
    </row>
    <row r="340" spans="1:24" s="77" customFormat="1" ht="24" customHeight="1" x14ac:dyDescent="0.2">
      <c r="A340" s="34" t="str">
        <f t="shared" si="140"/>
        <v/>
      </c>
      <c r="B340" s="35">
        <f t="shared" si="133"/>
        <v>12</v>
      </c>
      <c r="C340" s="198"/>
      <c r="D340" s="87">
        <v>5</v>
      </c>
      <c r="E340" s="88">
        <f ca="1">COUNTIF($G$6:G340,G340)+COUNTIF(OFFSET($P$6,0,0,IF(MOD(ROW(P340),5)&lt;&gt;0,INT((ROW(P340)-ROW($P$6)+1)/5)*5,INT((ROW(P340)-ROW($P$6))/5)*5),1),G340)</f>
        <v>144</v>
      </c>
      <c r="F340" s="88" t="str">
        <f t="shared" si="141"/>
        <v/>
      </c>
      <c r="G340" s="183">
        <f>TKB!$C$8</f>
        <v>0</v>
      </c>
      <c r="H340" s="89"/>
      <c r="I340" s="90" t="str">
        <f t="shared" si="142"/>
        <v/>
      </c>
      <c r="J340" s="91" t="str">
        <f t="shared" si="143"/>
        <v/>
      </c>
      <c r="K340" s="72"/>
      <c r="L340" s="198"/>
      <c r="M340" s="87">
        <v>5</v>
      </c>
      <c r="N340" s="84" t="str">
        <f ca="1">IF(P340=0,"",COUNTIF($P$6:P340,P340)+COUNTIF(OFFSET($G$6,0,0,INT((ROW(G340)-ROW($G$6))/5+1)*5,1),P340))</f>
        <v/>
      </c>
      <c r="O340" s="92" t="str">
        <f t="shared" si="144"/>
        <v/>
      </c>
      <c r="P340" s="183">
        <f>TKB!$D$8</f>
        <v>0</v>
      </c>
      <c r="Q340" s="89"/>
      <c r="R340" s="90" t="str">
        <f t="shared" si="145"/>
        <v/>
      </c>
      <c r="S340" s="91" t="str">
        <f t="shared" si="146"/>
        <v/>
      </c>
      <c r="U340" s="42"/>
      <c r="V340" s="122"/>
      <c r="W340" s="126"/>
      <c r="X340" s="78"/>
    </row>
    <row r="341" spans="1:24" s="77" customFormat="1" ht="24" customHeight="1" x14ac:dyDescent="0.2">
      <c r="A341" s="34" t="str">
        <f t="shared" si="140"/>
        <v/>
      </c>
      <c r="B341" s="35">
        <f t="shared" si="133"/>
        <v>12</v>
      </c>
      <c r="C341" s="200" t="str">
        <f>CONCATENATE("Ba  ",CHAR(10),DAY(V333+1),"/",MONTH(V333+1))</f>
        <v>Ba  
24/11</v>
      </c>
      <c r="D341" s="67">
        <v>1</v>
      </c>
      <c r="E341" s="68">
        <f ca="1">COUNTIF($G$6:G341,G341)+COUNTIF(OFFSET($P$6,0,0,IF(MOD(ROW(P341),5)&lt;&gt;0,INT((ROW(P341)-ROW($P$6)+1)/5)*5,INT((ROW(P341)-ROW($P$6))/5)*5),1),G341)</f>
        <v>23</v>
      </c>
      <c r="F341" s="68">
        <f t="shared" ca="1" si="141"/>
        <v>23</v>
      </c>
      <c r="G341" s="182" t="str">
        <f>TKB!$C$9</f>
        <v>Chính tả</v>
      </c>
      <c r="H341" s="93"/>
      <c r="I341" s="70" t="str">
        <f t="shared" ca="1" si="142"/>
        <v> TC: Sự tích cây vú sữa.</v>
      </c>
      <c r="J341" s="71" t="str">
        <f t="shared" ca="1" si="143"/>
        <v>vở mẫu, MT-MC</v>
      </c>
      <c r="K341" s="72"/>
      <c r="L341" s="200" t="str">
        <f>+C341</f>
        <v>Ba  
24/11</v>
      </c>
      <c r="M341" s="67">
        <v>1</v>
      </c>
      <c r="N341" s="94">
        <f ca="1">IF(P341=0,"",COUNTIF($P$6:P341,P341)+COUNTIF(OFFSET($G$6,0,0,INT((ROW(G341)-ROW($G$6))/5+1)*5,1),P341))</f>
        <v>12</v>
      </c>
      <c r="O341" s="94">
        <f t="shared" ca="1" si="144"/>
        <v>12</v>
      </c>
      <c r="P341" s="181" t="str">
        <f>TKB!$D$9</f>
        <v>Kể chuyện</v>
      </c>
      <c r="Q341" s="93"/>
      <c r="R341" s="70" t="str">
        <f t="shared" ca="1" si="145"/>
        <v>Sự tích cây vú sữa</v>
      </c>
      <c r="S341" s="71" t="str">
        <f t="shared" ca="1" si="146"/>
        <v>Tranh SGK</v>
      </c>
      <c r="U341" s="42"/>
      <c r="V341" s="122"/>
      <c r="W341" s="126"/>
      <c r="X341" s="78"/>
    </row>
    <row r="342" spans="1:24" s="77" customFormat="1" ht="24" customHeight="1" x14ac:dyDescent="0.2">
      <c r="A342" s="34" t="str">
        <f t="shared" si="140"/>
        <v/>
      </c>
      <c r="B342" s="35">
        <f t="shared" si="133"/>
        <v>12</v>
      </c>
      <c r="C342" s="201"/>
      <c r="D342" s="79">
        <v>2</v>
      </c>
      <c r="E342" s="80">
        <f ca="1">COUNTIF($G$6:G342,G342)+COUNTIF(OFFSET($P$6,0,0,IF(MOD(ROW(P342),5)&lt;&gt;0,INT((ROW(P342)-ROW($P$6)+1)/5)*5,INT((ROW(P342)-ROW($P$6))/5)*5),1),G342)</f>
        <v>57</v>
      </c>
      <c r="F342" s="80">
        <f t="shared" ca="1" si="141"/>
        <v>57</v>
      </c>
      <c r="G342" s="182" t="str">
        <f>TKB!$C$10</f>
        <v>Toán</v>
      </c>
      <c r="H342" s="81"/>
      <c r="I342" s="82" t="str">
        <f t="shared" ca="1" si="142"/>
        <v>13 trừ đi một số: 13-5</v>
      </c>
      <c r="J342" s="83" t="str">
        <f t="shared" ca="1" si="143"/>
        <v>SGK, bảng phụ, MT-MC</v>
      </c>
      <c r="K342" s="72"/>
      <c r="L342" s="201"/>
      <c r="M342" s="79">
        <v>2</v>
      </c>
      <c r="N342" s="84">
        <f ca="1">IF(P342=0,"",COUNTIF($P$6:P342,P342)+COUNTIF(OFFSET($G$6,0,0,INT((ROW(G342)-ROW($G$6))/5+1)*5,1),P342))</f>
        <v>24</v>
      </c>
      <c r="O342" s="84">
        <f t="shared" ca="1" si="144"/>
        <v>24</v>
      </c>
      <c r="P342" s="182" t="str">
        <f>TKB!$D$10</f>
        <v>Thể dục</v>
      </c>
      <c r="Q342" s="81"/>
      <c r="R342" s="82" t="str">
        <f t="shared" ca="1" si="145"/>
        <v>Đi thường theo nhịp. Trò chơi: nhóm ba, nhóm bảy</v>
      </c>
      <c r="S342" s="83">
        <f t="shared" ca="1" si="146"/>
        <v>0</v>
      </c>
      <c r="U342" s="42"/>
      <c r="V342" s="122"/>
      <c r="W342" s="126"/>
      <c r="X342" s="78"/>
    </row>
    <row r="343" spans="1:24" s="77" customFormat="1" ht="24" customHeight="1" x14ac:dyDescent="0.2">
      <c r="A343" s="34" t="str">
        <f t="shared" si="140"/>
        <v/>
      </c>
      <c r="B343" s="35">
        <f t="shared" si="133"/>
        <v>12</v>
      </c>
      <c r="C343" s="201"/>
      <c r="D343" s="79">
        <v>3</v>
      </c>
      <c r="E343" s="80">
        <f ca="1">COUNTIF($G$6:G343,G343)+COUNTIF(OFFSET($P$6,0,0,IF(MOD(ROW(P343),5)&lt;&gt;0,INT((ROW(P343)-ROW($P$6)+1)/5)*5,INT((ROW(P343)-ROW($P$6))/5)*5),1),G343)</f>
        <v>12</v>
      </c>
      <c r="F343" s="80">
        <f t="shared" ca="1" si="141"/>
        <v>12</v>
      </c>
      <c r="G343" s="182" t="str">
        <f>TKB!$C$11</f>
        <v>Mĩ thuật</v>
      </c>
      <c r="H343" s="81"/>
      <c r="I343" s="82" t="str">
        <f t="shared" ca="1" si="142"/>
        <v>Tưởng tượng với hình tròn, hình ..</v>
      </c>
      <c r="J343" s="83">
        <f t="shared" ca="1" si="143"/>
        <v>0</v>
      </c>
      <c r="K343" s="72"/>
      <c r="L343" s="201"/>
      <c r="M343" s="73">
        <v>3</v>
      </c>
      <c r="N343" s="84">
        <f ca="1">IF(P343=0,"",COUNTIF($P$6:P343,P343)+COUNTIF(OFFSET($G$6,0,0,INT((ROW(G343)-ROW($G$6))/5+1)*5,1),P343))</f>
        <v>35</v>
      </c>
      <c r="O343" s="74">
        <f t="shared" ca="1" si="144"/>
        <v>35</v>
      </c>
      <c r="P343" s="185" t="str">
        <f>TKB!$D$11</f>
        <v>HDH-TV</v>
      </c>
      <c r="Q343" s="81"/>
      <c r="R343" s="82" t="str">
        <f t="shared" ca="1" si="145"/>
        <v>Tập đọc-Chính tả</v>
      </c>
      <c r="S343" s="83" t="str">
        <f t="shared" ca="1" si="146"/>
        <v>Vở CEHTV, BP, PM</v>
      </c>
      <c r="U343" s="42"/>
      <c r="V343" s="122"/>
      <c r="W343" s="126"/>
      <c r="X343" s="78"/>
    </row>
    <row r="344" spans="1:24" s="77" customFormat="1" ht="24" customHeight="1" x14ac:dyDescent="0.2">
      <c r="A344" s="34" t="str">
        <f t="shared" si="140"/>
        <v/>
      </c>
      <c r="B344" s="35">
        <f t="shared" si="133"/>
        <v>12</v>
      </c>
      <c r="C344" s="201"/>
      <c r="D344" s="79">
        <v>4</v>
      </c>
      <c r="E344" s="84">
        <f ca="1">COUNTIF($G$6:G344,G344)+COUNTIF(OFFSET($P$6,0,0,IF(MOD(ROW(P344),5)&lt;&gt;0,INT((ROW(P344)-ROW($P$6)+1)/5)*5,INT((ROW(P344)-ROW($P$6))/5)*5),1),G344)</f>
        <v>23</v>
      </c>
      <c r="F344" s="84">
        <f t="shared" ca="1" si="141"/>
        <v>23</v>
      </c>
      <c r="G344" s="182" t="str">
        <f>TKB!$C$12</f>
        <v>Tiếng Anh</v>
      </c>
      <c r="H344" s="81"/>
      <c r="I344" s="82" t="str">
        <f t="shared" ca="1" si="142"/>
        <v>Unit 7. Lesson 2</v>
      </c>
      <c r="J344" s="83">
        <f t="shared" ca="1" si="143"/>
        <v>0</v>
      </c>
      <c r="K344" s="72"/>
      <c r="L344" s="201"/>
      <c r="M344" s="79">
        <v>4</v>
      </c>
      <c r="N344" s="84">
        <f ca="1">IF(P344=0,"",COUNTIF($P$6:P344,P344)+COUNTIF(OFFSET($G$6,0,0,INT((ROW(G344)-ROW($G$6))/5+1)*5,1),P344))</f>
        <v>34</v>
      </c>
      <c r="O344" s="84">
        <f t="shared" ca="1" si="144"/>
        <v>34</v>
      </c>
      <c r="P344" s="182" t="str">
        <f>TKB!$D$12</f>
        <v>HDH-T</v>
      </c>
      <c r="Q344" s="81"/>
      <c r="R344" s="82" t="str">
        <f t="shared" ca="1" si="145"/>
        <v>Toán Ismart</v>
      </c>
      <c r="S344" s="83" t="str">
        <f t="shared" ca="1" si="146"/>
        <v>Vở CEHT, BP, PM</v>
      </c>
      <c r="U344" s="42"/>
      <c r="V344" s="122"/>
      <c r="W344" s="126"/>
      <c r="X344" s="78"/>
    </row>
    <row r="345" spans="1:24" s="77" customFormat="1" ht="24" customHeight="1" x14ac:dyDescent="0.2">
      <c r="A345" s="34" t="str">
        <f t="shared" si="140"/>
        <v/>
      </c>
      <c r="B345" s="35">
        <f t="shared" si="133"/>
        <v>12</v>
      </c>
      <c r="C345" s="202"/>
      <c r="D345" s="95">
        <v>5</v>
      </c>
      <c r="E345" s="88">
        <f ca="1">COUNTIF($G$6:G345,G345)+COUNTIF(OFFSET($P$6,0,0,IF(MOD(ROW(P345),5)&lt;&gt;0,INT((ROW(P345)-ROW($P$6)+1)/5)*5,INT((ROW(P345)-ROW($P$6))/5)*5),1),G345)</f>
        <v>147</v>
      </c>
      <c r="F345" s="88" t="str">
        <f t="shared" si="141"/>
        <v/>
      </c>
      <c r="G345" s="183">
        <f>TKB!$C$13</f>
        <v>0</v>
      </c>
      <c r="H345" s="89"/>
      <c r="I345" s="90" t="str">
        <f t="shared" si="142"/>
        <v/>
      </c>
      <c r="J345" s="91" t="str">
        <f t="shared" si="143"/>
        <v/>
      </c>
      <c r="K345" s="72"/>
      <c r="L345" s="202"/>
      <c r="M345" s="87">
        <v>5</v>
      </c>
      <c r="N345" s="84" t="str">
        <f ca="1">IF(P345=0,"",COUNTIF($P$6:P345,P345)+COUNTIF(OFFSET($G$6,0,0,INT((ROW(G345)-ROW($G$6))/5+1)*5,1),P345))</f>
        <v/>
      </c>
      <c r="O345" s="92" t="str">
        <f t="shared" si="144"/>
        <v/>
      </c>
      <c r="P345" s="183">
        <f>TKB!$D$13</f>
        <v>0</v>
      </c>
      <c r="Q345" s="89"/>
      <c r="R345" s="90" t="str">
        <f t="shared" si="145"/>
        <v/>
      </c>
      <c r="S345" s="91" t="str">
        <f t="shared" si="146"/>
        <v/>
      </c>
      <c r="U345" s="42"/>
      <c r="V345" s="122"/>
      <c r="W345" s="126"/>
      <c r="X345" s="78"/>
    </row>
    <row r="346" spans="1:24" s="77" customFormat="1" ht="24" customHeight="1" x14ac:dyDescent="0.2">
      <c r="A346" s="34" t="str">
        <f t="shared" si="140"/>
        <v/>
      </c>
      <c r="B346" s="35">
        <f t="shared" si="133"/>
        <v>12</v>
      </c>
      <c r="C346" s="200" t="str">
        <f>CONCATENATE("Tư ",CHAR(10),DAY(V333+2),"/",MONTH(V333+2))</f>
        <v>Tư 
25/11</v>
      </c>
      <c r="D346" s="67">
        <v>1</v>
      </c>
      <c r="E346" s="68">
        <f ca="1">COUNTIF($G$6:G346,G346)+COUNTIF(OFFSET($P$6,0,0,IF(MOD(ROW(P346),5)&lt;&gt;0,INT((ROW(P346)-ROW($P$6)+1)/5)*5,INT((ROW(P346)-ROW($P$6))/5)*5),1),G346)</f>
        <v>36</v>
      </c>
      <c r="F346" s="68">
        <f t="shared" ca="1" si="141"/>
        <v>36</v>
      </c>
      <c r="G346" s="182" t="str">
        <f>TKB!$C$14</f>
        <v>Tập đọc</v>
      </c>
      <c r="H346" s="93"/>
      <c r="I346" s="70" t="str">
        <f t="shared" ca="1" si="142"/>
        <v>Mẹ</v>
      </c>
      <c r="J346" s="71" t="str">
        <f t="shared" ca="1" si="143"/>
        <v>Máy chiếu, GAĐT</v>
      </c>
      <c r="K346" s="72"/>
      <c r="L346" s="200" t="str">
        <f>+C346</f>
        <v>Tư 
25/11</v>
      </c>
      <c r="M346" s="67">
        <v>1</v>
      </c>
      <c r="N346" s="94">
        <f ca="1">IF(P346=0,"",COUNTIF($P$6:P346,P346)+COUNTIF(OFFSET($G$6,0,0,INT((ROW(G346)-ROW($G$6))/5+1)*5,1),P346))</f>
        <v>12</v>
      </c>
      <c r="O346" s="94">
        <f t="shared" ca="1" si="144"/>
        <v>12</v>
      </c>
      <c r="P346" s="181" t="str">
        <f>TKB!$D$14</f>
        <v>HĐTT-ĐS</v>
      </c>
      <c r="Q346" s="93"/>
      <c r="R346" s="70" t="str">
        <f t="shared" ca="1" si="145"/>
        <v>Đọc sách</v>
      </c>
      <c r="S346" s="71" t="str">
        <f t="shared" ca="1" si="146"/>
        <v>sách, truyện</v>
      </c>
      <c r="U346" s="42"/>
      <c r="V346" s="122"/>
      <c r="W346" s="126"/>
      <c r="X346" s="78"/>
    </row>
    <row r="347" spans="1:24" s="77" customFormat="1" ht="24" customHeight="1" x14ac:dyDescent="0.2">
      <c r="A347" s="34" t="str">
        <f t="shared" si="140"/>
        <v/>
      </c>
      <c r="B347" s="35">
        <f t="shared" si="133"/>
        <v>12</v>
      </c>
      <c r="C347" s="201"/>
      <c r="D347" s="79">
        <v>2</v>
      </c>
      <c r="E347" s="80">
        <f ca="1">COUNTIF($G$6:G347,G347)+COUNTIF(OFFSET($P$6,0,0,IF(MOD(ROW(P347),5)&lt;&gt;0,INT((ROW(P347)-ROW($P$6)+1)/5)*5,INT((ROW(P347)-ROW($P$6))/5)*5),1),G347)</f>
        <v>24</v>
      </c>
      <c r="F347" s="80">
        <f t="shared" ca="1" si="141"/>
        <v>24</v>
      </c>
      <c r="G347" s="182" t="str">
        <f>TKB!$C$15</f>
        <v>Tiếng Anh</v>
      </c>
      <c r="H347" s="81"/>
      <c r="I347" s="82" t="str">
        <f t="shared" ca="1" si="142"/>
        <v>Unit 7. Lesson 2</v>
      </c>
      <c r="J347" s="83">
        <f t="shared" ca="1" si="143"/>
        <v>0</v>
      </c>
      <c r="K347" s="72"/>
      <c r="L347" s="201"/>
      <c r="M347" s="79">
        <v>2</v>
      </c>
      <c r="N347" s="84">
        <f ca="1">IF(P347=0,"",COUNTIF($P$6:P347,P347)+COUNTIF(OFFSET($G$6,0,0,INT((ROW(G347)-ROW($G$6))/5+1)*5,1),P347))</f>
        <v>12</v>
      </c>
      <c r="O347" s="84">
        <f t="shared" ca="1" si="144"/>
        <v>15</v>
      </c>
      <c r="P347" s="181" t="str">
        <f>TKB!$D$15</f>
        <v>Âm nhạc TC</v>
      </c>
      <c r="Q347" s="81"/>
      <c r="R347" s="82" t="str">
        <f t="shared" ca="1" si="145"/>
        <v>Bài: Trò chơi âm nhạc</v>
      </c>
      <c r="S347" s="83">
        <f t="shared" ca="1" si="146"/>
        <v>0</v>
      </c>
      <c r="U347" s="42"/>
      <c r="V347" s="122"/>
      <c r="W347" s="126"/>
      <c r="X347" s="78"/>
    </row>
    <row r="348" spans="1:24" s="77" customFormat="1" ht="24" customHeight="1" x14ac:dyDescent="0.2">
      <c r="A348" s="34" t="str">
        <f t="shared" si="140"/>
        <v/>
      </c>
      <c r="B348" s="35">
        <f t="shared" si="133"/>
        <v>12</v>
      </c>
      <c r="C348" s="201"/>
      <c r="D348" s="79">
        <v>3</v>
      </c>
      <c r="E348" s="80">
        <f ca="1">COUNTIF($G$6:G348,G348)+COUNTIF(OFFSET($P$6,0,0,IF(MOD(ROW(P348),5)&lt;&gt;0,INT((ROW(P348)-ROW($P$6)+1)/5)*5,INT((ROW(P348)-ROW($P$6))/5)*5),1),G348)</f>
        <v>58</v>
      </c>
      <c r="F348" s="80">
        <f t="shared" ca="1" si="141"/>
        <v>58</v>
      </c>
      <c r="G348" s="182" t="str">
        <f>TKB!$C$16</f>
        <v>Toán</v>
      </c>
      <c r="H348" s="81"/>
      <c r="I348" s="82" t="str">
        <f t="shared" ca="1" si="142"/>
        <v>33-5</v>
      </c>
      <c r="J348" s="83" t="str">
        <f t="shared" ca="1" si="143"/>
        <v>SGK, bảng phụ, MT-MC</v>
      </c>
      <c r="K348" s="72"/>
      <c r="L348" s="201"/>
      <c r="M348" s="73">
        <v>3</v>
      </c>
      <c r="N348" s="84">
        <f ca="1">IF(P348=0,"",COUNTIF($P$6:P348,P348)+COUNTIF(OFFSET($G$6,0,0,INT((ROW(G348)-ROW($G$6))/5+1)*5,1),P348))</f>
        <v>35</v>
      </c>
      <c r="O348" s="74">
        <f t="shared" ca="1" si="144"/>
        <v>35</v>
      </c>
      <c r="P348" s="185" t="str">
        <f>TKB!$D$16</f>
        <v>HDH-T</v>
      </c>
      <c r="Q348" s="81"/>
      <c r="R348" s="82" t="str">
        <f t="shared" ca="1" si="145"/>
        <v>Phép trừ có nhớ trong phạm vi 100 dạng 13 - 5</v>
      </c>
      <c r="S348" s="83" t="str">
        <f t="shared" ca="1" si="146"/>
        <v>Vở CEHT, BP, PM</v>
      </c>
      <c r="U348" s="42"/>
      <c r="V348" s="122"/>
      <c r="W348" s="126"/>
      <c r="X348" s="78"/>
    </row>
    <row r="349" spans="1:24" s="77" customFormat="1" ht="24" customHeight="1" x14ac:dyDescent="0.2">
      <c r="A349" s="34" t="str">
        <f t="shared" si="140"/>
        <v/>
      </c>
      <c r="B349" s="35">
        <f t="shared" si="133"/>
        <v>12</v>
      </c>
      <c r="C349" s="201"/>
      <c r="D349" s="79">
        <v>4</v>
      </c>
      <c r="E349" s="84">
        <f ca="1">COUNTIF($G$6:G349,G349)+COUNTIF(OFFSET($P$6,0,0,IF(MOD(ROW(P349),5)&lt;&gt;0,INT((ROW(P349)-ROW($P$6)+1)/5)*5,INT((ROW(P349)-ROW($P$6))/5)*5),1),G349)</f>
        <v>12</v>
      </c>
      <c r="F349" s="84">
        <f t="shared" ca="1" si="141"/>
        <v>12</v>
      </c>
      <c r="G349" s="182" t="str">
        <f>TKB!$C$17</f>
        <v>Tập viết</v>
      </c>
      <c r="H349" s="81"/>
      <c r="I349" s="82" t="str">
        <f t="shared" ca="1" si="142"/>
        <v>Chữ hoa K</v>
      </c>
      <c r="J349" s="83" t="str">
        <f ca="1">IF(G349=0,"",VLOOKUP(E349&amp;G349,PPCT,7,0))</f>
        <v xml:space="preserve">Chữ mẫu, bảng phụ, </v>
      </c>
      <c r="K349" s="72"/>
      <c r="L349" s="201"/>
      <c r="M349" s="79">
        <v>4</v>
      </c>
      <c r="N349" s="84">
        <f ca="1">IF(P349=0,"",COUNTIF($P$6:P349,P349)+COUNTIF(OFFSET($G$6,0,0,INT((ROW(G349)-ROW($G$6))/5+1)*5,1),P349))</f>
        <v>23</v>
      </c>
      <c r="O349" s="84">
        <f t="shared" ca="1" si="144"/>
        <v>23</v>
      </c>
      <c r="P349" s="182" t="str">
        <f>TKB!$D$17</f>
        <v>HĐTT-CĐ</v>
      </c>
      <c r="Q349" s="81"/>
      <c r="R349" s="82" t="str">
        <f t="shared" ca="1" si="145"/>
        <v>Khoa Ismart</v>
      </c>
      <c r="S349" s="83" t="str">
        <f t="shared" ca="1" si="146"/>
        <v>Tài liệu NSTLVM</v>
      </c>
      <c r="U349" s="42"/>
      <c r="V349" s="122"/>
      <c r="W349" s="126"/>
      <c r="X349" s="78"/>
    </row>
    <row r="350" spans="1:24" s="77" customFormat="1" ht="24" customHeight="1" x14ac:dyDescent="0.2">
      <c r="A350" s="34" t="str">
        <f t="shared" si="140"/>
        <v/>
      </c>
      <c r="B350" s="35">
        <f t="shared" si="133"/>
        <v>12</v>
      </c>
      <c r="C350" s="202"/>
      <c r="D350" s="95">
        <v>5</v>
      </c>
      <c r="E350" s="88">
        <f ca="1">COUNTIF($G$6:G350,G350)+COUNTIF(OFFSET($P$6,0,0,IF(MOD(ROW(P350),5)&lt;&gt;0,INT((ROW(P350)-ROW($P$6)+1)/5)*5,INT((ROW(P350)-ROW($P$6))/5)*5),1),G350)</f>
        <v>149</v>
      </c>
      <c r="F350" s="88" t="str">
        <f t="shared" si="141"/>
        <v/>
      </c>
      <c r="G350" s="183">
        <f>TKB!$C$18</f>
        <v>0</v>
      </c>
      <c r="H350" s="89"/>
      <c r="I350" s="90" t="str">
        <f t="shared" si="142"/>
        <v/>
      </c>
      <c r="J350" s="91" t="str">
        <f t="shared" ref="J350:J360" si="147">IF(G350=0,"",VLOOKUP(E350&amp;G350,PPCT,7,0))</f>
        <v/>
      </c>
      <c r="K350" s="72"/>
      <c r="L350" s="202"/>
      <c r="M350" s="87">
        <v>5</v>
      </c>
      <c r="N350" s="84" t="str">
        <f ca="1">IF(P350=0,"",COUNTIF($P$6:P350,P350)+COUNTIF(OFFSET($G$6,0,0,INT((ROW(G350)-ROW($G$6))/5+1)*5,1),P350))</f>
        <v/>
      </c>
      <c r="O350" s="92" t="str">
        <f t="shared" si="144"/>
        <v/>
      </c>
      <c r="P350" s="183">
        <f>TKB!$D$18</f>
        <v>0</v>
      </c>
      <c r="Q350" s="89"/>
      <c r="R350" s="90" t="str">
        <f t="shared" si="145"/>
        <v/>
      </c>
      <c r="S350" s="91" t="str">
        <f t="shared" si="146"/>
        <v/>
      </c>
      <c r="U350" s="42"/>
      <c r="V350" s="122"/>
      <c r="W350" s="126"/>
      <c r="X350" s="78"/>
    </row>
    <row r="351" spans="1:24" s="77" customFormat="1" ht="24" customHeight="1" x14ac:dyDescent="0.2">
      <c r="A351" s="34" t="str">
        <f t="shared" si="140"/>
        <v/>
      </c>
      <c r="B351" s="35">
        <f t="shared" si="133"/>
        <v>12</v>
      </c>
      <c r="C351" s="200" t="str">
        <f>CONCATENATE("Năm ",CHAR(10),DAY(V333+3),"/",MONTH(V333+3))</f>
        <v>Năm 
26/11</v>
      </c>
      <c r="D351" s="67">
        <v>1</v>
      </c>
      <c r="E351" s="68">
        <f ca="1">COUNTIF($G$6:G351,G351)+COUNTIF(OFFSET($P$6,0,0,IF(MOD(ROW(P351),5)&lt;&gt;0,INT((ROW(P351)-ROW($P$6)+1)/5)*5,INT((ROW(P351)-ROW($P$6))/5)*5),1),G351)</f>
        <v>24</v>
      </c>
      <c r="F351" s="68">
        <f t="shared" ca="1" si="141"/>
        <v>24</v>
      </c>
      <c r="G351" s="181" t="str">
        <f>TKB!$C$19</f>
        <v>Chính tả</v>
      </c>
      <c r="H351" s="93"/>
      <c r="I351" s="70" t="str">
        <f t="shared" ca="1" si="142"/>
        <v> NV: Mẹ.</v>
      </c>
      <c r="J351" s="71" t="str">
        <f t="shared" ca="1" si="147"/>
        <v>vở mẫu, MT-MC</v>
      </c>
      <c r="K351" s="72"/>
      <c r="L351" s="200" t="str">
        <f>+C351</f>
        <v>Năm 
26/11</v>
      </c>
      <c r="M351" s="67">
        <v>1</v>
      </c>
      <c r="N351" s="94">
        <f ca="1">IF(P351=0,"",COUNTIF($P$6:P351,P351)+COUNTIF(OFFSET($G$6,0,0,INT((ROW(G351)-ROW($G$6))/5+1)*5,1),P351))</f>
        <v>12</v>
      </c>
      <c r="O351" s="94">
        <f t="shared" ca="1" si="144"/>
        <v>12</v>
      </c>
      <c r="P351" s="181" t="str">
        <f>TKB!$D$19</f>
        <v>TN&amp;XH</v>
      </c>
      <c r="Q351" s="93"/>
      <c r="R351" s="70" t="str">
        <f t="shared" ca="1" si="145"/>
        <v>Đồ dùng trong gia đình</v>
      </c>
      <c r="S351" s="71" t="str">
        <f t="shared" ca="1" si="146"/>
        <v>Tranh SGK, MT-MC</v>
      </c>
      <c r="U351" s="42"/>
      <c r="V351" s="122"/>
      <c r="W351" s="126"/>
      <c r="X351" s="78"/>
    </row>
    <row r="352" spans="1:24" s="77" customFormat="1" ht="24" customHeight="1" x14ac:dyDescent="0.2">
      <c r="A352" s="34" t="str">
        <f t="shared" si="140"/>
        <v/>
      </c>
      <c r="B352" s="35">
        <f t="shared" si="133"/>
        <v>12</v>
      </c>
      <c r="C352" s="201"/>
      <c r="D352" s="79">
        <v>2</v>
      </c>
      <c r="E352" s="80">
        <f ca="1">COUNTIF($G$6:G352,G352)+COUNTIF(OFFSET($P$6,0,0,IF(MOD(ROW(P352),5)&lt;&gt;0,INT((ROW(P352)-ROW($P$6)+1)/5)*5,INT((ROW(P352)-ROW($P$6))/5)*5),1),G352)</f>
        <v>59</v>
      </c>
      <c r="F352" s="80">
        <f t="shared" ca="1" si="141"/>
        <v>59</v>
      </c>
      <c r="G352" s="182" t="str">
        <f>TKB!$C$20</f>
        <v>Toán</v>
      </c>
      <c r="H352" s="81"/>
      <c r="I352" s="82" t="str">
        <f t="shared" ca="1" si="142"/>
        <v>53-15</v>
      </c>
      <c r="J352" s="83" t="str">
        <f t="shared" ca="1" si="147"/>
        <v>SGK, bảng phụ, MT-MC</v>
      </c>
      <c r="K352" s="72"/>
      <c r="L352" s="201"/>
      <c r="M352" s="79">
        <v>2</v>
      </c>
      <c r="N352" s="84">
        <f ca="1">IF(P352=0,"",COUNTIF($P$6:P352,P352)+COUNTIF(OFFSET($G$6,0,0,INT((ROW(G352)-ROW($G$6))/5+1)*5,1),P352))</f>
        <v>12</v>
      </c>
      <c r="O352" s="84">
        <f t="shared" ca="1" si="144"/>
        <v>12</v>
      </c>
      <c r="P352" s="182" t="str">
        <f>TKB!$D$20</f>
        <v>Thủ công</v>
      </c>
      <c r="Q352" s="81"/>
      <c r="R352" s="82" t="str">
        <f t="shared" ca="1" si="145"/>
        <v>Ôn tập chương I: Kĩ thuật gấp hình</v>
      </c>
      <c r="S352" s="83" t="str">
        <f t="shared" ca="1" si="146"/>
        <v>GM, kéo, tranh QT</v>
      </c>
      <c r="U352" s="42"/>
      <c r="V352" s="122"/>
      <c r="W352" s="126"/>
      <c r="X352" s="78"/>
    </row>
    <row r="353" spans="1:24" s="77" customFormat="1" ht="24" customHeight="1" x14ac:dyDescent="0.2">
      <c r="A353" s="34" t="str">
        <f t="shared" si="140"/>
        <v/>
      </c>
      <c r="B353" s="35">
        <f t="shared" si="133"/>
        <v>12</v>
      </c>
      <c r="C353" s="201"/>
      <c r="D353" s="79">
        <v>3</v>
      </c>
      <c r="E353" s="84">
        <f ca="1">COUNTIF($G$6:G353,G353)+COUNTIF(OFFSET($P$6,0,0,IF(MOD(ROW(P353),5)&lt;&gt;0,INT((ROW(P353)-ROW($P$6)+1)/5)*5,INT((ROW(P353)-ROW($P$6))/5)*5),1),G353)</f>
        <v>12</v>
      </c>
      <c r="F353" s="84">
        <f t="shared" ca="1" si="141"/>
        <v>12</v>
      </c>
      <c r="G353" s="182" t="str">
        <f>TKB!$C$21</f>
        <v>Thể dục TC</v>
      </c>
      <c r="H353" s="81"/>
      <c r="I353" s="82" t="str">
        <f t="shared" ca="1" si="142"/>
        <v>Ôn đếm số 1,2 theo đội hình vòng tròn. Trò chơi bỏ khăn</v>
      </c>
      <c r="J353" s="83">
        <f t="shared" ca="1" si="147"/>
        <v>0</v>
      </c>
      <c r="K353" s="72"/>
      <c r="L353" s="201"/>
      <c r="M353" s="73">
        <v>3</v>
      </c>
      <c r="N353" s="84">
        <f ca="1">IF(P353=0,"",COUNTIF($P$6:P353,P353)+COUNTIF(OFFSET($G$6,0,0,INT((ROW(G353)-ROW($G$6))/5+1)*5,1),P353))</f>
        <v>36</v>
      </c>
      <c r="O353" s="74">
        <f t="shared" ca="1" si="144"/>
        <v>36</v>
      </c>
      <c r="P353" s="185" t="str">
        <f>TKB!$D$21</f>
        <v>HDH-TV</v>
      </c>
      <c r="Q353" s="81"/>
      <c r="R353" s="82" t="str">
        <f t="shared" ca="1" si="145"/>
        <v>Luyện từ và câu</v>
      </c>
      <c r="S353" s="83" t="str">
        <f t="shared" ca="1" si="146"/>
        <v>Vở CEHTV, BP, PM</v>
      </c>
      <c r="U353" s="42"/>
      <c r="V353" s="122"/>
      <c r="W353" s="126"/>
      <c r="X353" s="78"/>
    </row>
    <row r="354" spans="1:24" s="77" customFormat="1" ht="24" customHeight="1" x14ac:dyDescent="0.2">
      <c r="A354" s="34" t="str">
        <f t="shared" si="140"/>
        <v/>
      </c>
      <c r="B354" s="35">
        <f t="shared" si="133"/>
        <v>12</v>
      </c>
      <c r="C354" s="201"/>
      <c r="D354" s="79">
        <v>4</v>
      </c>
      <c r="E354" s="84">
        <f ca="1">COUNTIF($G$6:G354,G354)+COUNTIF(OFFSET($P$6,0,0,IF(MOD(ROW(P354),5)&lt;&gt;0,INT((ROW(P354)-ROW($P$6)+1)/5)*5,INT((ROW(P354)-ROW($P$6))/5)*5),1),G354)</f>
        <v>12</v>
      </c>
      <c r="F354" s="84">
        <f t="shared" ca="1" si="141"/>
        <v>12</v>
      </c>
      <c r="G354" s="182" t="str">
        <f>TKB!$C$22</f>
        <v>LT &amp; Câu</v>
      </c>
      <c r="H354" s="81"/>
      <c r="I354" s="82" t="str">
        <f t="shared" ca="1" si="142"/>
        <v>Mở rộng vốn từ:từ ngữ về tình cảm. Dấu phẩy.</v>
      </c>
      <c r="J354" s="83" t="str">
        <f t="shared" ca="1" si="147"/>
        <v>bảng phụ, MT-MC</v>
      </c>
      <c r="K354" s="72"/>
      <c r="L354" s="201"/>
      <c r="M354" s="79">
        <v>4</v>
      </c>
      <c r="N354" s="84">
        <f ca="1">IF(P354=0,"",COUNTIF($P$6:P354,P354)+COUNTIF(OFFSET($G$6,0,0,INT((ROW(G354)-ROW($G$6))/5+1)*5,1),P354))</f>
        <v>24</v>
      </c>
      <c r="O354" s="84">
        <f t="shared" ca="1" si="144"/>
        <v>24</v>
      </c>
      <c r="P354" s="182" t="str">
        <f>TKB!$D$22</f>
        <v>HĐTT-CĐ</v>
      </c>
      <c r="Q354" s="81"/>
      <c r="R354" s="82" t="str">
        <f t="shared" ca="1" si="145"/>
        <v>GDNSTLVM: Bài 5 : Bữa ăn trên đường du lịch</v>
      </c>
      <c r="S354" s="83" t="str">
        <f t="shared" ca="1" si="146"/>
        <v>Phiếu bài hát</v>
      </c>
      <c r="U354" s="42"/>
      <c r="V354" s="122"/>
      <c r="W354" s="126"/>
      <c r="X354" s="78"/>
    </row>
    <row r="355" spans="1:24" s="77" customFormat="1" ht="24" customHeight="1" x14ac:dyDescent="0.2">
      <c r="A355" s="34" t="str">
        <f t="shared" si="140"/>
        <v/>
      </c>
      <c r="B355" s="35">
        <f t="shared" si="133"/>
        <v>12</v>
      </c>
      <c r="C355" s="202"/>
      <c r="D355" s="95">
        <v>5</v>
      </c>
      <c r="E355" s="88">
        <f ca="1">COUNTIF($G$6:G355,G355)+COUNTIF(OFFSET($P$6,0,0,IF(MOD(ROW(P355),5)&lt;&gt;0,INT((ROW(P355)-ROW($P$6)+1)/5)*5,INT((ROW(P355)-ROW($P$6))/5)*5),1),G355)</f>
        <v>151</v>
      </c>
      <c r="F355" s="88" t="str">
        <f t="shared" si="141"/>
        <v/>
      </c>
      <c r="G355" s="183">
        <f>TKB!$C$23</f>
        <v>0</v>
      </c>
      <c r="H355" s="89"/>
      <c r="I355" s="90" t="str">
        <f t="shared" si="142"/>
        <v/>
      </c>
      <c r="J355" s="91" t="str">
        <f t="shared" si="147"/>
        <v/>
      </c>
      <c r="K355" s="72"/>
      <c r="L355" s="202"/>
      <c r="M355" s="87">
        <v>5</v>
      </c>
      <c r="N355" s="84" t="str">
        <f ca="1">IF(P355=0,"",COUNTIF($P$6:P355,P355)+COUNTIF(OFFSET($G$6,0,0,INT((ROW(G355)-ROW($G$6))/5+1)*5,1),P355))</f>
        <v/>
      </c>
      <c r="O355" s="92" t="str">
        <f t="shared" si="144"/>
        <v/>
      </c>
      <c r="P355" s="183">
        <f>TKB!$D$23</f>
        <v>0</v>
      </c>
      <c r="Q355" s="89"/>
      <c r="R355" s="90" t="str">
        <f t="shared" si="145"/>
        <v/>
      </c>
      <c r="S355" s="91" t="str">
        <f t="shared" si="146"/>
        <v/>
      </c>
      <c r="U355" s="42"/>
      <c r="V355" s="122"/>
      <c r="W355" s="126"/>
      <c r="X355" s="78"/>
    </row>
    <row r="356" spans="1:24" s="77" customFormat="1" ht="24" customHeight="1" x14ac:dyDescent="0.2">
      <c r="A356" s="34" t="str">
        <f t="shared" si="140"/>
        <v/>
      </c>
      <c r="B356" s="35">
        <f t="shared" si="133"/>
        <v>12</v>
      </c>
      <c r="C356" s="197" t="str">
        <f>CONCATENATE("Sáu ",CHAR(10),DAY(V333+4),"/",MONTH(V333+4))</f>
        <v>Sáu 
27/11</v>
      </c>
      <c r="D356" s="67">
        <v>1</v>
      </c>
      <c r="E356" s="68">
        <f ca="1">COUNTIF($G$6:G356,G356)+COUNTIF(OFFSET($P$6,0,0,IF(MOD(ROW(P356),5)&lt;&gt;0,INT((ROW(P356)-ROW($P$6)+1)/5)*5,INT((ROW(P356)-ROW($P$6))/5)*5),1),G356)</f>
        <v>12</v>
      </c>
      <c r="F356" s="68">
        <f t="shared" ca="1" si="141"/>
        <v>12</v>
      </c>
      <c r="G356" s="182" t="str">
        <f>TKB!$C$24</f>
        <v>Mĩ thuật TC</v>
      </c>
      <c r="H356" s="93"/>
      <c r="I356" s="70" t="str">
        <f t="shared" ca="1" si="142"/>
        <v>Vẽ lọ hoa và quả</v>
      </c>
      <c r="J356" s="71">
        <f t="shared" ca="1" si="147"/>
        <v>0</v>
      </c>
      <c r="K356" s="72"/>
      <c r="L356" s="197" t="str">
        <f>+C356</f>
        <v>Sáu 
27/11</v>
      </c>
      <c r="M356" s="67">
        <v>1</v>
      </c>
      <c r="N356" s="94">
        <f ca="1">IF(P356=0,"",COUNTIF($P$6:P356,P356)+COUNTIF(OFFSET($G$6,0,0,INT((ROW(G356)-ROW($G$6))/5+1)*5,1),P356))</f>
        <v>36</v>
      </c>
      <c r="O356" s="94">
        <f t="shared" ca="1" si="144"/>
        <v>36</v>
      </c>
      <c r="P356" s="181" t="str">
        <f>TKB!$D$24</f>
        <v>HDH-T</v>
      </c>
      <c r="Q356" s="93"/>
      <c r="R356" s="82" t="str">
        <f t="shared" ca="1" si="145"/>
        <v>33 - 5 ; 53 - 15</v>
      </c>
      <c r="S356" s="71" t="str">
        <f t="shared" ca="1" si="146"/>
        <v>Vở CEHT, BP, PM</v>
      </c>
      <c r="U356" s="42"/>
      <c r="V356" s="122"/>
      <c r="W356" s="126"/>
      <c r="X356" s="78"/>
    </row>
    <row r="357" spans="1:24" s="77" customFormat="1" ht="24" customHeight="1" x14ac:dyDescent="0.2">
      <c r="A357" s="34" t="str">
        <f t="shared" si="140"/>
        <v/>
      </c>
      <c r="B357" s="35">
        <f t="shared" si="133"/>
        <v>12</v>
      </c>
      <c r="C357" s="198"/>
      <c r="D357" s="79">
        <v>2</v>
      </c>
      <c r="E357" s="80">
        <f ca="1">COUNTIF($G$6:G357,G357)+COUNTIF(OFFSET($P$6,0,0,IF(MOD(ROW(P357),5)&lt;&gt;0,INT((ROW(P357)-ROW($P$6)+1)/5)*5,INT((ROW(P357)-ROW($P$6))/5)*5),1),G357)</f>
        <v>12</v>
      </c>
      <c r="F357" s="80">
        <f t="shared" ca="1" si="141"/>
        <v>12</v>
      </c>
      <c r="G357" s="182" t="str">
        <f>TKB!$C$25</f>
        <v>Tập làm văn</v>
      </c>
      <c r="H357" s="81"/>
      <c r="I357" s="82" t="str">
        <f t="shared" ca="1" si="142"/>
        <v>Kể về người thân (T2)</v>
      </c>
      <c r="J357" s="83" t="str">
        <f t="shared" ca="1" si="147"/>
        <v>MT-MC,bảng phụ</v>
      </c>
      <c r="K357" s="72"/>
      <c r="L357" s="198"/>
      <c r="M357" s="79">
        <v>2</v>
      </c>
      <c r="N357" s="84">
        <f ca="1">IF(P357=0,"",COUNTIF($P$6:P357,P357)+COUNTIF(OFFSET($G$6,0,0,INT((ROW(G357)-ROW($G$6))/5+1)*5,1),P357))</f>
        <v>12</v>
      </c>
      <c r="O357" s="84">
        <f t="shared" ca="1" si="144"/>
        <v>12</v>
      </c>
      <c r="P357" s="182" t="str">
        <f>TKB!$D$25</f>
        <v>HĐTT-SHL</v>
      </c>
      <c r="Q357" s="81"/>
      <c r="R357" s="82" t="str">
        <f t="shared" ca="1" si="145"/>
        <v>Sơ kết tuần 12</v>
      </c>
      <c r="S357" s="83" t="str">
        <f t="shared" ca="1" si="146"/>
        <v>phần thưởng</v>
      </c>
      <c r="U357" s="42"/>
      <c r="V357" s="122"/>
      <c r="W357" s="126"/>
      <c r="X357" s="78"/>
    </row>
    <row r="358" spans="1:24" s="77" customFormat="1" ht="24" customHeight="1" x14ac:dyDescent="0.2">
      <c r="A358" s="34" t="str">
        <f t="shared" si="140"/>
        <v/>
      </c>
      <c r="B358" s="35">
        <f t="shared" si="133"/>
        <v>12</v>
      </c>
      <c r="C358" s="198"/>
      <c r="D358" s="73">
        <v>3</v>
      </c>
      <c r="E358" s="84">
        <f ca="1">COUNTIF($G$6:G358,G358)+COUNTIF(OFFSET($P$6,0,0,IF(MOD(ROW(P358),5)&lt;&gt;0,INT((ROW(P358)-ROW($P$6)+1)/5)*5,INT((ROW(P358)-ROW($P$6))/5)*5),1),G358)</f>
        <v>60</v>
      </c>
      <c r="F358" s="84">
        <f t="shared" ca="1" si="141"/>
        <v>60</v>
      </c>
      <c r="G358" s="182" t="str">
        <f>TKB!$C$26</f>
        <v>Toán</v>
      </c>
      <c r="H358" s="81"/>
      <c r="I358" s="82" t="str">
        <f t="shared" ca="1" si="142"/>
        <v>Luyện tập</v>
      </c>
      <c r="J358" s="83" t="str">
        <f t="shared" ca="1" si="147"/>
        <v>SGK, bảng phụ, MT-MC</v>
      </c>
      <c r="K358" s="72"/>
      <c r="L358" s="198"/>
      <c r="M358" s="73">
        <v>3</v>
      </c>
      <c r="N358" s="84" t="str">
        <f ca="1">IF(P358=0,"",COUNTIF($P$6:P358,P358)+COUNTIF(OFFSET($G$6,0,0,INT((ROW(G358)-ROW($G$6))/5+1)*5,1),P358))</f>
        <v/>
      </c>
      <c r="O358" s="74" t="str">
        <f t="shared" si="144"/>
        <v/>
      </c>
      <c r="P358" s="185">
        <f>TKB!$D$26</f>
        <v>0</v>
      </c>
      <c r="Q358" s="81"/>
      <c r="R358" s="82" t="str">
        <f t="shared" si="145"/>
        <v/>
      </c>
      <c r="S358" s="83" t="str">
        <f t="shared" si="146"/>
        <v/>
      </c>
      <c r="U358" s="42"/>
      <c r="V358" s="122"/>
      <c r="W358" s="126"/>
      <c r="X358" s="78"/>
    </row>
    <row r="359" spans="1:24" s="77" customFormat="1" ht="24" customHeight="1" x14ac:dyDescent="0.2">
      <c r="A359" s="34" t="str">
        <f t="shared" si="140"/>
        <v/>
      </c>
      <c r="B359" s="35">
        <f t="shared" si="133"/>
        <v>12</v>
      </c>
      <c r="C359" s="198"/>
      <c r="D359" s="79">
        <v>4</v>
      </c>
      <c r="E359" s="84">
        <f ca="1">COUNTIF($G$6:G359,G359)+COUNTIF(OFFSET($P$6,0,0,IF(MOD(ROW(P359),5)&lt;&gt;0,INT((ROW(P359)-ROW($P$6)+1)/5)*5,INT((ROW(P359)-ROW($P$6))/5)*5),1),G359)</f>
        <v>12</v>
      </c>
      <c r="F359" s="84">
        <f t="shared" ca="1" si="141"/>
        <v>12</v>
      </c>
      <c r="G359" s="182" t="str">
        <f>TKB!$C$27</f>
        <v>Đạo đức</v>
      </c>
      <c r="H359" s="81"/>
      <c r="I359" s="82" t="str">
        <f t="shared" ca="1" si="142"/>
        <v>Quan tâm giúp đỡ bạn (tiết 1)</v>
      </c>
      <c r="J359" s="83" t="str">
        <f t="shared" ca="1" si="147"/>
        <v>Tranh, máy chiếu</v>
      </c>
      <c r="K359" s="72"/>
      <c r="L359" s="198"/>
      <c r="M359" s="79">
        <v>4</v>
      </c>
      <c r="N359" s="84" t="str">
        <f ca="1">IF(P359=0,"",COUNTIF($P$6:P359,P359)+COUNTIF(OFFSET($G$6,0,0,INT((ROW(G359)-ROW($G$6))/5+1)*5,1),P359))</f>
        <v/>
      </c>
      <c r="O359" s="84" t="str">
        <f t="shared" si="144"/>
        <v/>
      </c>
      <c r="P359" s="182">
        <f>TKB!$D$27</f>
        <v>0</v>
      </c>
      <c r="Q359" s="81"/>
      <c r="R359" s="82" t="str">
        <f t="shared" si="145"/>
        <v/>
      </c>
      <c r="S359" s="83" t="str">
        <f t="shared" si="146"/>
        <v/>
      </c>
      <c r="U359" s="42"/>
      <c r="V359" s="122"/>
      <c r="W359" s="126"/>
      <c r="X359" s="78"/>
    </row>
    <row r="360" spans="1:24" s="77" customFormat="1" ht="24" customHeight="1" thickBot="1" x14ac:dyDescent="0.25">
      <c r="A360" s="34" t="str">
        <f t="shared" si="140"/>
        <v/>
      </c>
      <c r="B360" s="35">
        <f t="shared" si="133"/>
        <v>12</v>
      </c>
      <c r="C360" s="199"/>
      <c r="D360" s="96">
        <v>5</v>
      </c>
      <c r="E360" s="97">
        <f ca="1">COUNTIF($G$6:G360,G360)+COUNTIF(OFFSET($P$6,0,0,IF(MOD(ROW(P360),5)&lt;&gt;0,INT((ROW(P360)-ROW($P$6)+1)/5)*5,INT((ROW(P360)-ROW($P$6))/5)*5),1),G360)</f>
        <v>153</v>
      </c>
      <c r="F360" s="97" t="str">
        <f t="shared" si="141"/>
        <v/>
      </c>
      <c r="G360" s="184">
        <f>TKB!$C$28</f>
        <v>0</v>
      </c>
      <c r="H360" s="98" t="str">
        <f t="shared" ref="H360" si="148">IF(AND($M$1&lt;&gt;"",F360&lt;&gt;""),$M$1,IF(LEN(G360)&gt;$Q$1,RIGHT(G360,$Q$1),""))</f>
        <v/>
      </c>
      <c r="I360" s="99" t="str">
        <f t="shared" si="142"/>
        <v/>
      </c>
      <c r="J360" s="100" t="str">
        <f t="shared" si="147"/>
        <v/>
      </c>
      <c r="K360" s="72"/>
      <c r="L360" s="199"/>
      <c r="M360" s="101">
        <v>5</v>
      </c>
      <c r="N360" s="97" t="str">
        <f ca="1">IF(P360=0,"",COUNTIF($P$6:P360,P360)+COUNTIF(OFFSET($G$6,0,0,INT((ROW(G360)-ROW($G$6))/5+1)*5,1),P360))</f>
        <v/>
      </c>
      <c r="O360" s="97" t="str">
        <f t="shared" si="144"/>
        <v/>
      </c>
      <c r="P360" s="184">
        <f>TKB!$D$28</f>
        <v>0</v>
      </c>
      <c r="Q360" s="98" t="str">
        <f t="shared" ref="Q360" si="149">IF(AND($M$1&lt;&gt;"",O360&lt;&gt;""),$M$1,IF(LEN(P360)&gt;$Q$1,RIGHT(P360,$Q$1),""))</f>
        <v/>
      </c>
      <c r="R360" s="99" t="str">
        <f t="shared" si="145"/>
        <v/>
      </c>
      <c r="S360" s="100" t="str">
        <f t="shared" si="146"/>
        <v/>
      </c>
      <c r="U360" s="42"/>
      <c r="V360" s="122"/>
      <c r="W360" s="126"/>
      <c r="X360" s="78"/>
    </row>
    <row r="361" spans="1:24" s="34" customFormat="1" ht="24" customHeight="1" x14ac:dyDescent="0.2">
      <c r="A361" s="34" t="str">
        <f t="shared" si="140"/>
        <v/>
      </c>
      <c r="B361" s="35">
        <f t="shared" si="133"/>
        <v>12</v>
      </c>
      <c r="C361" s="206"/>
      <c r="D361" s="206"/>
      <c r="E361" s="206"/>
      <c r="F361" s="206"/>
      <c r="G361" s="206"/>
      <c r="H361" s="206"/>
      <c r="I361" s="206"/>
      <c r="J361" s="206"/>
      <c r="K361" s="179"/>
      <c r="L361" s="207"/>
      <c r="M361" s="207"/>
      <c r="N361" s="207"/>
      <c r="O361" s="207"/>
      <c r="P361" s="207"/>
      <c r="Q361" s="207"/>
      <c r="R361" s="207"/>
      <c r="S361" s="207"/>
      <c r="U361" s="42"/>
      <c r="V361" s="122"/>
      <c r="W361" s="126"/>
      <c r="X361" s="43"/>
    </row>
    <row r="362" spans="1:24" s="34" customFormat="1" ht="57.95" customHeight="1" x14ac:dyDescent="0.2">
      <c r="A362" s="34" t="str">
        <f t="shared" si="140"/>
        <v/>
      </c>
      <c r="B362" s="35">
        <f t="shared" ref="B362" si="150">+B363</f>
        <v>13</v>
      </c>
      <c r="C362" s="102" t="str">
        <f>'HUONG DAN'!B54</f>
        <v>©Trường Tiểu học Lê Ngọc Hân, Gia Lâm</v>
      </c>
      <c r="D362" s="179"/>
      <c r="E362" s="103"/>
      <c r="F362" s="103"/>
      <c r="G362" s="104"/>
      <c r="H362" s="104"/>
      <c r="I362" s="104"/>
      <c r="J362" s="104"/>
      <c r="K362" s="104"/>
      <c r="L362" s="180"/>
      <c r="M362" s="180"/>
      <c r="N362" s="105"/>
      <c r="O362" s="105"/>
      <c r="P362" s="106"/>
      <c r="Q362" s="106"/>
      <c r="R362" s="208"/>
      <c r="S362" s="208"/>
      <c r="U362" s="42"/>
      <c r="V362" s="122"/>
      <c r="W362" s="126"/>
      <c r="X362" s="43"/>
    </row>
    <row r="363" spans="1:24" s="34" customFormat="1" ht="24" customHeight="1" thickBot="1" x14ac:dyDescent="0.25">
      <c r="A363" s="34" t="str">
        <f t="shared" si="140"/>
        <v/>
      </c>
      <c r="B363" s="35">
        <f t="shared" ref="B363" si="151">+C363</f>
        <v>13</v>
      </c>
      <c r="C363" s="203">
        <f>+C333+1</f>
        <v>13</v>
      </c>
      <c r="D363" s="203"/>
      <c r="E363" s="44"/>
      <c r="F363" s="103" t="str">
        <f>CONCATENATE("(Từ ngày ",DAY(V363)&amp;"/"&amp; MONTH(V363) &amp;"/"&amp;YEAR(V363)&amp; " đến ngày "  &amp;DAY(V363+4)&amp;  "/" &amp; MONTH(V363+4) &amp; "/" &amp; YEAR(V363+4),")")</f>
        <v>(Từ ngày 30/11/2020 đến ngày 4/12/2020)</v>
      </c>
      <c r="G363" s="104"/>
      <c r="H363" s="104"/>
      <c r="I363" s="40"/>
      <c r="J363" s="40"/>
      <c r="K363" s="40"/>
      <c r="L363" s="48"/>
      <c r="M363" s="48"/>
      <c r="N363" s="49"/>
      <c r="O363" s="49"/>
      <c r="P363" s="50"/>
      <c r="Q363" s="50"/>
      <c r="R363" s="47"/>
      <c r="S363" s="47"/>
      <c r="U363" s="51" t="s">
        <v>32</v>
      </c>
      <c r="V363" s="122">
        <f>$U$1+(C363-1)*7+W363</f>
        <v>44165</v>
      </c>
      <c r="W363" s="127">
        <v>0</v>
      </c>
      <c r="X363" s="43"/>
    </row>
    <row r="364" spans="1:24" s="52" customFormat="1" ht="24" customHeight="1" x14ac:dyDescent="0.2">
      <c r="A364" s="34" t="str">
        <f t="shared" si="140"/>
        <v/>
      </c>
      <c r="B364" s="35">
        <f t="shared" ref="B364:B365" si="152">+B363</f>
        <v>13</v>
      </c>
      <c r="C364" s="204" t="s">
        <v>31</v>
      </c>
      <c r="D364" s="204"/>
      <c r="E364" s="205"/>
      <c r="F364" s="204"/>
      <c r="G364" s="204"/>
      <c r="H364" s="204"/>
      <c r="I364" s="204"/>
      <c r="J364" s="204"/>
      <c r="K364" s="107"/>
      <c r="L364" s="204" t="s">
        <v>0</v>
      </c>
      <c r="M364" s="204"/>
      <c r="N364" s="204"/>
      <c r="O364" s="204"/>
      <c r="P364" s="204"/>
      <c r="Q364" s="204"/>
      <c r="R364" s="204"/>
      <c r="S364" s="204"/>
      <c r="U364" s="42"/>
      <c r="V364" s="123"/>
      <c r="W364" s="128"/>
      <c r="X364" s="53"/>
    </row>
    <row r="365" spans="1:24" s="64" customFormat="1" ht="42.75" x14ac:dyDescent="0.2">
      <c r="A365" s="34" t="str">
        <f t="shared" si="140"/>
        <v/>
      </c>
      <c r="B365" s="35">
        <f t="shared" si="152"/>
        <v>13</v>
      </c>
      <c r="C365" s="108" t="s">
        <v>1</v>
      </c>
      <c r="D365" s="109" t="s">
        <v>2</v>
      </c>
      <c r="E365" s="110" t="s">
        <v>25</v>
      </c>
      <c r="F365" s="110" t="s">
        <v>3</v>
      </c>
      <c r="G365" s="111" t="s">
        <v>10</v>
      </c>
      <c r="H365" s="111" t="s">
        <v>24</v>
      </c>
      <c r="I365" s="111" t="s">
        <v>4</v>
      </c>
      <c r="J365" s="112" t="s">
        <v>5</v>
      </c>
      <c r="K365" s="59"/>
      <c r="L365" s="60" t="s">
        <v>1</v>
      </c>
      <c r="M365" s="61" t="s">
        <v>2</v>
      </c>
      <c r="N365" s="62" t="s">
        <v>25</v>
      </c>
      <c r="O365" s="56" t="s">
        <v>3</v>
      </c>
      <c r="P365" s="63" t="s">
        <v>11</v>
      </c>
      <c r="Q365" s="63" t="s">
        <v>24</v>
      </c>
      <c r="R365" s="63" t="s">
        <v>4</v>
      </c>
      <c r="S365" s="58" t="s">
        <v>5</v>
      </c>
      <c r="U365" s="65"/>
      <c r="V365" s="124"/>
      <c r="W365" s="129"/>
      <c r="X365" s="66"/>
    </row>
    <row r="366" spans="1:24" s="77" customFormat="1" ht="24" customHeight="1" x14ac:dyDescent="0.2">
      <c r="A366" s="34" t="str">
        <f t="shared" si="140"/>
        <v/>
      </c>
      <c r="B366" s="35">
        <f t="shared" si="133"/>
        <v>13</v>
      </c>
      <c r="C366" s="197" t="str">
        <f>CONCATENATE("Hai  ",CHAR(10),DAY(V363),"/",MONTH(V363))</f>
        <v>Hai  
30/11</v>
      </c>
      <c r="D366" s="67">
        <v>1</v>
      </c>
      <c r="E366" s="68">
        <f ca="1">COUNTIF($G$6:G366,G366)+COUNTIF(OFFSET($P$6,0,0,IF(MOD(ROW(P366),5)&lt;&gt;0,INT((ROW(P366)-ROW($P$6)+1)/5)*5,INT((ROW(P366)-ROW($P$6))/5)*5),1),G366)</f>
        <v>13</v>
      </c>
      <c r="F366" s="68">
        <f t="shared" ref="F366:F390" ca="1" si="153">IF(G366=0,"",VLOOKUP(E366&amp;G366,PPCT,2,0))</f>
        <v>13</v>
      </c>
      <c r="G366" s="181" t="str">
        <f>TKB!$C$4</f>
        <v>HĐTT-CC</v>
      </c>
      <c r="H366" s="69"/>
      <c r="I366" s="70" t="str">
        <f t="shared" ref="I366:I390" ca="1" si="154">IF(G366=0,"",VLOOKUP(E366&amp;G366,PPCT,6,0))</f>
        <v>Chào cờ</v>
      </c>
      <c r="J366" s="71">
        <f t="shared" ref="J366:J378" ca="1" si="155">IF(G366=0,"",VLOOKUP(E366&amp;G366,PPCT,7,0))</f>
        <v>0</v>
      </c>
      <c r="K366" s="72"/>
      <c r="L366" s="198" t="str">
        <f>+C366</f>
        <v>Hai  
30/11</v>
      </c>
      <c r="M366" s="73">
        <v>1</v>
      </c>
      <c r="N366" s="74">
        <f ca="1">IF(P366=0,"",COUNTIF($P$6:P366,P366)+COUNTIF(OFFSET($G$6,0,0,INT((ROW(G366)-ROW($G$6))/5+1)*5,1),P366))</f>
        <v>13</v>
      </c>
      <c r="O366" s="68">
        <f t="shared" ref="O366:O390" ca="1" si="156">IF(P366=0,"",VLOOKUP(N366&amp;P366,PPCT,2,0))</f>
        <v>13</v>
      </c>
      <c r="P366" s="185" t="str">
        <f>TKB!$D$4</f>
        <v>Âm nhạc</v>
      </c>
      <c r="Q366" s="69"/>
      <c r="R366" s="75" t="str">
        <f t="shared" ref="R366:R390" ca="1" si="157">IF(P366=0,"",VLOOKUP(N366&amp;P366,PPCT,6,0))</f>
        <v>Học hát: Bài Chiến sĩ tí hon</v>
      </c>
      <c r="S366" s="76">
        <f t="shared" ref="S366:S390" ca="1" si="158">IF(P366=0,"",VLOOKUP(N366&amp;P366,PPCT,7,0))</f>
        <v>0</v>
      </c>
      <c r="U366" s="42"/>
      <c r="V366" s="122"/>
      <c r="W366" s="126"/>
      <c r="X366" s="78"/>
    </row>
    <row r="367" spans="1:24" s="77" customFormat="1" ht="24" customHeight="1" x14ac:dyDescent="0.2">
      <c r="A367" s="34" t="str">
        <f t="shared" si="140"/>
        <v/>
      </c>
      <c r="B367" s="35">
        <f t="shared" si="133"/>
        <v>13</v>
      </c>
      <c r="C367" s="198"/>
      <c r="D367" s="79">
        <v>2</v>
      </c>
      <c r="E367" s="80">
        <f ca="1">COUNTIF($G$6:G367,G367)+COUNTIF(OFFSET($P$6,0,0,IF(MOD(ROW(P367),5)&lt;&gt;0,INT((ROW(P367)-ROW($P$6)+1)/5)*5,INT((ROW(P367)-ROW($P$6))/5)*5),1),G367)</f>
        <v>61</v>
      </c>
      <c r="F367" s="80">
        <f t="shared" ca="1" si="153"/>
        <v>61</v>
      </c>
      <c r="G367" s="182" t="str">
        <f>TKB!$C$5</f>
        <v>Toán</v>
      </c>
      <c r="H367" s="81"/>
      <c r="I367" s="82" t="str">
        <f t="shared" ca="1" si="154"/>
        <v>14 trừ đi một số: 14-8</v>
      </c>
      <c r="J367" s="83" t="str">
        <f t="shared" ca="1" si="155"/>
        <v>SGK, bảng phụ, MT-MC</v>
      </c>
      <c r="K367" s="72"/>
      <c r="L367" s="198"/>
      <c r="M367" s="79">
        <v>2</v>
      </c>
      <c r="N367" s="84">
        <f ca="1">IF(P367=0,"",COUNTIF($P$6:P367,P367)+COUNTIF(OFFSET($G$6,0,0,INT((ROW(G367)-ROW($G$6))/5+1)*5,1),P367))</f>
        <v>25</v>
      </c>
      <c r="O367" s="84">
        <f t="shared" ca="1" si="156"/>
        <v>25</v>
      </c>
      <c r="P367" s="182" t="str">
        <f>TKB!$D$5</f>
        <v>Thể dục</v>
      </c>
      <c r="Q367" s="81"/>
      <c r="R367" s="82" t="str">
        <f t="shared" ca="1" si="157"/>
        <v>Điểm số 1-2 theo đội hình vòng tròn. Trò chơi : Bịt mắt bắt dê</v>
      </c>
      <c r="S367" s="85">
        <f t="shared" ca="1" si="158"/>
        <v>0</v>
      </c>
      <c r="U367" s="42"/>
      <c r="V367" s="122"/>
      <c r="W367" s="126"/>
      <c r="X367" s="78"/>
    </row>
    <row r="368" spans="1:24" s="77" customFormat="1" ht="24" customHeight="1" x14ac:dyDescent="0.2">
      <c r="A368" s="34" t="str">
        <f t="shared" si="140"/>
        <v/>
      </c>
      <c r="B368" s="35">
        <f t="shared" si="133"/>
        <v>13</v>
      </c>
      <c r="C368" s="198"/>
      <c r="D368" s="73">
        <v>3</v>
      </c>
      <c r="E368" s="84">
        <f ca="1">COUNTIF($G$6:G368,G368)+COUNTIF(OFFSET($P$6,0,0,IF(MOD(ROW(P368),5)&lt;&gt;0,INT((ROW(P368)-ROW($P$6)+1)/5)*5,INT((ROW(P368)-ROW($P$6))/5)*5),1),G368)</f>
        <v>37</v>
      </c>
      <c r="F368" s="84">
        <f t="shared" ca="1" si="153"/>
        <v>37</v>
      </c>
      <c r="G368" s="182" t="str">
        <f>TKB!$C$6</f>
        <v>Tập đọc</v>
      </c>
      <c r="H368" s="81"/>
      <c r="I368" s="82" t="str">
        <f t="shared" ca="1" si="154"/>
        <v>Bông hoa Niềm Vui</v>
      </c>
      <c r="J368" s="83" t="str">
        <f t="shared" ca="1" si="155"/>
        <v>Máy chiếu, GAĐT</v>
      </c>
      <c r="K368" s="72"/>
      <c r="L368" s="198"/>
      <c r="M368" s="73">
        <v>3</v>
      </c>
      <c r="N368" s="84">
        <f ca="1">IF(P368=0,"",COUNTIF($P$6:P368,P368)+COUNTIF(OFFSET($G$6,0,0,INT((ROW(G368)-ROW($G$6))/5+1)*5,1),P368))</f>
        <v>37</v>
      </c>
      <c r="O368" s="74">
        <f t="shared" ca="1" si="156"/>
        <v>37</v>
      </c>
      <c r="P368" s="185" t="str">
        <f>TKB!$D$6</f>
        <v>HDH-TV</v>
      </c>
      <c r="Q368" s="81"/>
      <c r="R368" s="75" t="str">
        <f t="shared" ca="1" si="157"/>
        <v>Tập làm văn</v>
      </c>
      <c r="S368" s="83" t="str">
        <f t="shared" ca="1" si="158"/>
        <v>Vở CEHTV, BP, PM</v>
      </c>
      <c r="U368" s="42"/>
      <c r="V368" s="122"/>
      <c r="W368" s="126"/>
      <c r="X368" s="78"/>
    </row>
    <row r="369" spans="1:24" s="77" customFormat="1" ht="24" customHeight="1" x14ac:dyDescent="0.2">
      <c r="A369" s="34" t="str">
        <f t="shared" si="140"/>
        <v/>
      </c>
      <c r="B369" s="35">
        <f t="shared" si="133"/>
        <v>13</v>
      </c>
      <c r="C369" s="198"/>
      <c r="D369" s="79">
        <v>4</v>
      </c>
      <c r="E369" s="84">
        <f ca="1">COUNTIF($G$6:G369,G369)+COUNTIF(OFFSET($P$6,0,0,IF(MOD(ROW(P369),5)&lt;&gt;0,INT((ROW(P369)-ROW($P$6)+1)/5)*5,INT((ROW(P369)-ROW($P$6))/5)*5),1),G369)</f>
        <v>38</v>
      </c>
      <c r="F369" s="84">
        <f t="shared" ca="1" si="153"/>
        <v>38</v>
      </c>
      <c r="G369" s="182" t="str">
        <f>TKB!$C$7</f>
        <v>Tập đọc</v>
      </c>
      <c r="H369" s="81"/>
      <c r="I369" s="82" t="str">
        <f t="shared" ca="1" si="154"/>
        <v>Bông hoa Niềm Vui</v>
      </c>
      <c r="J369" s="83" t="str">
        <f t="shared" ca="1" si="155"/>
        <v>Máy chiếu, GAĐT</v>
      </c>
      <c r="K369" s="72"/>
      <c r="L369" s="198"/>
      <c r="M369" s="79">
        <v>4</v>
      </c>
      <c r="N369" s="84" t="str">
        <f ca="1">IF(P369=0,"",COUNTIF($P$6:P369,P369)+COUNTIF(OFFSET($G$6,0,0,INT((ROW(G369)-ROW($G$6))/5+1)*5,1),P369))</f>
        <v/>
      </c>
      <c r="O369" s="84" t="str">
        <f t="shared" si="156"/>
        <v/>
      </c>
      <c r="P369" s="182">
        <f>TKB!$D$7</f>
        <v>0</v>
      </c>
      <c r="Q369" s="81"/>
      <c r="R369" s="82" t="str">
        <f t="shared" si="157"/>
        <v/>
      </c>
      <c r="S369" s="76" t="str">
        <f t="shared" si="158"/>
        <v/>
      </c>
      <c r="U369" s="42"/>
      <c r="V369" s="122"/>
      <c r="W369" s="126"/>
      <c r="X369" s="78"/>
    </row>
    <row r="370" spans="1:24" s="77" customFormat="1" ht="24" customHeight="1" x14ac:dyDescent="0.2">
      <c r="A370" s="34" t="str">
        <f t="shared" si="140"/>
        <v/>
      </c>
      <c r="B370" s="35">
        <f t="shared" si="133"/>
        <v>13</v>
      </c>
      <c r="C370" s="198"/>
      <c r="D370" s="87">
        <v>5</v>
      </c>
      <c r="E370" s="88">
        <f ca="1">COUNTIF($G$6:G370,G370)+COUNTIF(OFFSET($P$6,0,0,IF(MOD(ROW(P370),5)&lt;&gt;0,INT((ROW(P370)-ROW($P$6)+1)/5)*5,INT((ROW(P370)-ROW($P$6))/5)*5),1),G370)</f>
        <v>157</v>
      </c>
      <c r="F370" s="88" t="str">
        <f t="shared" si="153"/>
        <v/>
      </c>
      <c r="G370" s="183">
        <f>TKB!$C$8</f>
        <v>0</v>
      </c>
      <c r="H370" s="89"/>
      <c r="I370" s="90" t="str">
        <f t="shared" si="154"/>
        <v/>
      </c>
      <c r="J370" s="91" t="str">
        <f t="shared" si="155"/>
        <v/>
      </c>
      <c r="K370" s="72"/>
      <c r="L370" s="198"/>
      <c r="M370" s="87">
        <v>5</v>
      </c>
      <c r="N370" s="84" t="str">
        <f ca="1">IF(P370=0,"",COUNTIF($P$6:P370,P370)+COUNTIF(OFFSET($G$6,0,0,INT((ROW(G370)-ROW($G$6))/5+1)*5,1),P370))</f>
        <v/>
      </c>
      <c r="O370" s="92" t="str">
        <f t="shared" si="156"/>
        <v/>
      </c>
      <c r="P370" s="183">
        <f>TKB!$D$8</f>
        <v>0</v>
      </c>
      <c r="Q370" s="89"/>
      <c r="R370" s="90" t="str">
        <f t="shared" si="157"/>
        <v/>
      </c>
      <c r="S370" s="91" t="str">
        <f t="shared" si="158"/>
        <v/>
      </c>
      <c r="U370" s="42"/>
      <c r="V370" s="122"/>
      <c r="W370" s="126"/>
      <c r="X370" s="78"/>
    </row>
    <row r="371" spans="1:24" s="77" customFormat="1" ht="24" customHeight="1" x14ac:dyDescent="0.2">
      <c r="A371" s="34" t="str">
        <f t="shared" si="140"/>
        <v/>
      </c>
      <c r="B371" s="35">
        <f t="shared" si="133"/>
        <v>13</v>
      </c>
      <c r="C371" s="200" t="str">
        <f>CONCATENATE("Ba  ",CHAR(10),DAY(V363+1),"/",MONTH(V363+1))</f>
        <v>Ba  
1/12</v>
      </c>
      <c r="D371" s="67">
        <v>1</v>
      </c>
      <c r="E371" s="68">
        <f ca="1">COUNTIF($G$6:G371,G371)+COUNTIF(OFFSET($P$6,0,0,IF(MOD(ROW(P371),5)&lt;&gt;0,INT((ROW(P371)-ROW($P$6)+1)/5)*5,INT((ROW(P371)-ROW($P$6))/5)*5),1),G371)</f>
        <v>25</v>
      </c>
      <c r="F371" s="68">
        <f t="shared" ca="1" si="153"/>
        <v>25</v>
      </c>
      <c r="G371" s="182" t="str">
        <f>TKB!$C$9</f>
        <v>Chính tả</v>
      </c>
      <c r="H371" s="93"/>
      <c r="I371" s="70" t="str">
        <f t="shared" ca="1" si="154"/>
        <v> TC: Bông hoa Niềm Vui.</v>
      </c>
      <c r="J371" s="71" t="str">
        <f t="shared" ca="1" si="155"/>
        <v>vở mẫu, MT-MC</v>
      </c>
      <c r="K371" s="72"/>
      <c r="L371" s="200" t="str">
        <f>+C371</f>
        <v>Ba  
1/12</v>
      </c>
      <c r="M371" s="67">
        <v>1</v>
      </c>
      <c r="N371" s="94">
        <f ca="1">IF(P371=0,"",COUNTIF($P$6:P371,P371)+COUNTIF(OFFSET($G$6,0,0,INT((ROW(G371)-ROW($G$6))/5+1)*5,1),P371))</f>
        <v>13</v>
      </c>
      <c r="O371" s="94">
        <f t="shared" ca="1" si="156"/>
        <v>13</v>
      </c>
      <c r="P371" s="181" t="str">
        <f>TKB!$D$9</f>
        <v>Kể chuyện</v>
      </c>
      <c r="Q371" s="93"/>
      <c r="R371" s="70" t="str">
        <f t="shared" ca="1" si="157"/>
        <v>Bông hoa Niềm Vui</v>
      </c>
      <c r="S371" s="71" t="str">
        <f t="shared" ca="1" si="158"/>
        <v>Tranh SGK</v>
      </c>
      <c r="U371" s="42"/>
      <c r="V371" s="122"/>
      <c r="W371" s="126"/>
      <c r="X371" s="78"/>
    </row>
    <row r="372" spans="1:24" s="77" customFormat="1" ht="24" customHeight="1" x14ac:dyDescent="0.2">
      <c r="A372" s="34" t="str">
        <f t="shared" si="140"/>
        <v/>
      </c>
      <c r="B372" s="35">
        <f t="shared" si="133"/>
        <v>13</v>
      </c>
      <c r="C372" s="201"/>
      <c r="D372" s="79">
        <v>2</v>
      </c>
      <c r="E372" s="80">
        <f ca="1">COUNTIF($G$6:G372,G372)+COUNTIF(OFFSET($P$6,0,0,IF(MOD(ROW(P372),5)&lt;&gt;0,INT((ROW(P372)-ROW($P$6)+1)/5)*5,INT((ROW(P372)-ROW($P$6))/5)*5),1),G372)</f>
        <v>62</v>
      </c>
      <c r="F372" s="80">
        <f t="shared" ca="1" si="153"/>
        <v>62</v>
      </c>
      <c r="G372" s="182" t="str">
        <f>TKB!$C$10</f>
        <v>Toán</v>
      </c>
      <c r="H372" s="81"/>
      <c r="I372" s="82" t="str">
        <f t="shared" ca="1" si="154"/>
        <v>34-8</v>
      </c>
      <c r="J372" s="83" t="str">
        <f t="shared" ca="1" si="155"/>
        <v>SGK, bảng phụ, MT-MC</v>
      </c>
      <c r="K372" s="72"/>
      <c r="L372" s="201"/>
      <c r="M372" s="79">
        <v>2</v>
      </c>
      <c r="N372" s="84">
        <f ca="1">IF(P372=0,"",COUNTIF($P$6:P372,P372)+COUNTIF(OFFSET($G$6,0,0,INT((ROW(G372)-ROW($G$6))/5+1)*5,1),P372))</f>
        <v>26</v>
      </c>
      <c r="O372" s="84">
        <f t="shared" ca="1" si="156"/>
        <v>26</v>
      </c>
      <c r="P372" s="182" t="str">
        <f>TKB!$D$10</f>
        <v>Thể dục</v>
      </c>
      <c r="Q372" s="81"/>
      <c r="R372" s="82" t="str">
        <f t="shared" ca="1" si="157"/>
        <v>Điểm số 1-2 theo đội hình vòng tròn. Trò chơi; Nhóm ba, nhóm bảy</v>
      </c>
      <c r="S372" s="83">
        <f t="shared" ca="1" si="158"/>
        <v>0</v>
      </c>
      <c r="U372" s="42"/>
      <c r="V372" s="122"/>
      <c r="W372" s="126"/>
      <c r="X372" s="78"/>
    </row>
    <row r="373" spans="1:24" s="77" customFormat="1" ht="24" customHeight="1" x14ac:dyDescent="0.2">
      <c r="A373" s="34" t="str">
        <f t="shared" si="140"/>
        <v/>
      </c>
      <c r="B373" s="35">
        <f t="shared" si="133"/>
        <v>13</v>
      </c>
      <c r="C373" s="201"/>
      <c r="D373" s="79">
        <v>3</v>
      </c>
      <c r="E373" s="80">
        <f ca="1">COUNTIF($G$6:G373,G373)+COUNTIF(OFFSET($P$6,0,0,IF(MOD(ROW(P373),5)&lt;&gt;0,INT((ROW(P373)-ROW($P$6)+1)/5)*5,INT((ROW(P373)-ROW($P$6))/5)*5),1),G373)</f>
        <v>13</v>
      </c>
      <c r="F373" s="80">
        <f t="shared" ca="1" si="153"/>
        <v>13</v>
      </c>
      <c r="G373" s="182" t="str">
        <f>TKB!$C$11</f>
        <v>Mĩ thuật</v>
      </c>
      <c r="H373" s="81"/>
      <c r="I373" s="82" t="str">
        <f t="shared" ca="1" si="154"/>
        <v xml:space="preserve">Khu vườn kì diệu </v>
      </c>
      <c r="J373" s="83">
        <f t="shared" ca="1" si="155"/>
        <v>0</v>
      </c>
      <c r="K373" s="72"/>
      <c r="L373" s="201"/>
      <c r="M373" s="73">
        <v>3</v>
      </c>
      <c r="N373" s="84">
        <f ca="1">IF(P373=0,"",COUNTIF($P$6:P373,P373)+COUNTIF(OFFSET($G$6,0,0,INT((ROW(G373)-ROW($G$6))/5+1)*5,1),P373))</f>
        <v>38</v>
      </c>
      <c r="O373" s="74">
        <f t="shared" ca="1" si="156"/>
        <v>38</v>
      </c>
      <c r="P373" s="185" t="str">
        <f>TKB!$D$11</f>
        <v>HDH-TV</v>
      </c>
      <c r="Q373" s="81"/>
      <c r="R373" s="82" t="str">
        <f t="shared" ca="1" si="157"/>
        <v>Tập đọc-Chính tả</v>
      </c>
      <c r="S373" s="83" t="str">
        <f t="shared" ca="1" si="158"/>
        <v>Vở CEHTV, BP, PM</v>
      </c>
      <c r="U373" s="42"/>
      <c r="V373" s="122"/>
      <c r="W373" s="126"/>
      <c r="X373" s="78"/>
    </row>
    <row r="374" spans="1:24" s="77" customFormat="1" ht="24" customHeight="1" x14ac:dyDescent="0.2">
      <c r="A374" s="34" t="str">
        <f t="shared" si="140"/>
        <v/>
      </c>
      <c r="B374" s="35">
        <f t="shared" si="133"/>
        <v>13</v>
      </c>
      <c r="C374" s="201"/>
      <c r="D374" s="79">
        <v>4</v>
      </c>
      <c r="E374" s="84">
        <f ca="1">COUNTIF($G$6:G374,G374)+COUNTIF(OFFSET($P$6,0,0,IF(MOD(ROW(P374),5)&lt;&gt;0,INT((ROW(P374)-ROW($P$6)+1)/5)*5,INT((ROW(P374)-ROW($P$6))/5)*5),1),G374)</f>
        <v>25</v>
      </c>
      <c r="F374" s="84">
        <f t="shared" ca="1" si="153"/>
        <v>25</v>
      </c>
      <c r="G374" s="182" t="str">
        <f>TKB!$C$12</f>
        <v>Tiếng Anh</v>
      </c>
      <c r="H374" s="81"/>
      <c r="I374" s="82" t="str">
        <f t="shared" ca="1" si="154"/>
        <v>Unit 7. Lesson 3</v>
      </c>
      <c r="J374" s="83">
        <f t="shared" ca="1" si="155"/>
        <v>0</v>
      </c>
      <c r="K374" s="72"/>
      <c r="L374" s="201"/>
      <c r="M374" s="79">
        <v>4</v>
      </c>
      <c r="N374" s="84">
        <f ca="1">IF(P374=0,"",COUNTIF($P$6:P374,P374)+COUNTIF(OFFSET($G$6,0,0,INT((ROW(G374)-ROW($G$6))/5+1)*5,1),P374))</f>
        <v>37</v>
      </c>
      <c r="O374" s="84">
        <f t="shared" ca="1" si="156"/>
        <v>37</v>
      </c>
      <c r="P374" s="182" t="str">
        <f>TKB!$D$12</f>
        <v>HDH-T</v>
      </c>
      <c r="Q374" s="81"/>
      <c r="R374" s="82" t="str">
        <f t="shared" ca="1" si="157"/>
        <v>Toán Ismart</v>
      </c>
      <c r="S374" s="83" t="str">
        <f t="shared" ca="1" si="158"/>
        <v>Vở CEHT, BP, PM</v>
      </c>
      <c r="U374" s="42"/>
      <c r="V374" s="122"/>
      <c r="W374" s="126"/>
      <c r="X374" s="78"/>
    </row>
    <row r="375" spans="1:24" s="77" customFormat="1" ht="24" customHeight="1" x14ac:dyDescent="0.2">
      <c r="A375" s="34" t="str">
        <f t="shared" si="140"/>
        <v/>
      </c>
      <c r="B375" s="35">
        <f t="shared" si="133"/>
        <v>13</v>
      </c>
      <c r="C375" s="202"/>
      <c r="D375" s="95">
        <v>5</v>
      </c>
      <c r="E375" s="88">
        <f ca="1">COUNTIF($G$6:G375,G375)+COUNTIF(OFFSET($P$6,0,0,IF(MOD(ROW(P375),5)&lt;&gt;0,INT((ROW(P375)-ROW($P$6)+1)/5)*5,INT((ROW(P375)-ROW($P$6))/5)*5),1),G375)</f>
        <v>160</v>
      </c>
      <c r="F375" s="88" t="str">
        <f t="shared" si="153"/>
        <v/>
      </c>
      <c r="G375" s="183">
        <f>TKB!$C$13</f>
        <v>0</v>
      </c>
      <c r="H375" s="89"/>
      <c r="I375" s="90" t="str">
        <f t="shared" si="154"/>
        <v/>
      </c>
      <c r="J375" s="91" t="str">
        <f t="shared" si="155"/>
        <v/>
      </c>
      <c r="K375" s="72"/>
      <c r="L375" s="202"/>
      <c r="M375" s="87">
        <v>5</v>
      </c>
      <c r="N375" s="84" t="str">
        <f ca="1">IF(P375=0,"",COUNTIF($P$6:P375,P375)+COUNTIF(OFFSET($G$6,0,0,INT((ROW(G375)-ROW($G$6))/5+1)*5,1),P375))</f>
        <v/>
      </c>
      <c r="O375" s="92" t="str">
        <f t="shared" si="156"/>
        <v/>
      </c>
      <c r="P375" s="183">
        <f>TKB!$D$13</f>
        <v>0</v>
      </c>
      <c r="Q375" s="89"/>
      <c r="R375" s="90" t="str">
        <f t="shared" si="157"/>
        <v/>
      </c>
      <c r="S375" s="91" t="str">
        <f t="shared" si="158"/>
        <v/>
      </c>
      <c r="U375" s="42"/>
      <c r="V375" s="122"/>
      <c r="W375" s="126"/>
      <c r="X375" s="78"/>
    </row>
    <row r="376" spans="1:24" s="77" customFormat="1" ht="24" customHeight="1" x14ac:dyDescent="0.2">
      <c r="A376" s="34" t="str">
        <f t="shared" si="140"/>
        <v/>
      </c>
      <c r="B376" s="35">
        <f t="shared" si="133"/>
        <v>13</v>
      </c>
      <c r="C376" s="200" t="str">
        <f>CONCATENATE("Tư ",CHAR(10),DAY(V363+2),"/",MONTH(V363+2))</f>
        <v>Tư 
2/12</v>
      </c>
      <c r="D376" s="67">
        <v>1</v>
      </c>
      <c r="E376" s="68">
        <f ca="1">COUNTIF($G$6:G376,G376)+COUNTIF(OFFSET($P$6,0,0,IF(MOD(ROW(P376),5)&lt;&gt;0,INT((ROW(P376)-ROW($P$6)+1)/5)*5,INT((ROW(P376)-ROW($P$6))/5)*5),1),G376)</f>
        <v>39</v>
      </c>
      <c r="F376" s="68">
        <f t="shared" ca="1" si="153"/>
        <v>39</v>
      </c>
      <c r="G376" s="182" t="str">
        <f>TKB!$C$14</f>
        <v>Tập đọc</v>
      </c>
      <c r="H376" s="93"/>
      <c r="I376" s="70" t="str">
        <f t="shared" ca="1" si="154"/>
        <v>Quà của bố</v>
      </c>
      <c r="J376" s="71" t="str">
        <f t="shared" ca="1" si="155"/>
        <v>Máy chiếu, GAĐT</v>
      </c>
      <c r="K376" s="72"/>
      <c r="L376" s="200" t="str">
        <f>+C376</f>
        <v>Tư 
2/12</v>
      </c>
      <c r="M376" s="67">
        <v>1</v>
      </c>
      <c r="N376" s="94">
        <f ca="1">IF(P376=0,"",COUNTIF($P$6:P376,P376)+COUNTIF(OFFSET($G$6,0,0,INT((ROW(G376)-ROW($G$6))/5+1)*5,1),P376))</f>
        <v>13</v>
      </c>
      <c r="O376" s="94">
        <f t="shared" ca="1" si="156"/>
        <v>13</v>
      </c>
      <c r="P376" s="181" t="str">
        <f>TKB!$D$14</f>
        <v>HĐTT-ĐS</v>
      </c>
      <c r="Q376" s="93"/>
      <c r="R376" s="70" t="str">
        <f t="shared" ca="1" si="157"/>
        <v>Đọc sách</v>
      </c>
      <c r="S376" s="71" t="str">
        <f t="shared" ca="1" si="158"/>
        <v>sách, truyện</v>
      </c>
      <c r="U376" s="42"/>
      <c r="V376" s="122"/>
      <c r="W376" s="126"/>
      <c r="X376" s="78"/>
    </row>
    <row r="377" spans="1:24" s="77" customFormat="1" ht="24" customHeight="1" x14ac:dyDescent="0.2">
      <c r="A377" s="34" t="str">
        <f t="shared" si="140"/>
        <v/>
      </c>
      <c r="B377" s="35">
        <f t="shared" si="133"/>
        <v>13</v>
      </c>
      <c r="C377" s="201"/>
      <c r="D377" s="79">
        <v>2</v>
      </c>
      <c r="E377" s="80">
        <f ca="1">COUNTIF($G$6:G377,G377)+COUNTIF(OFFSET($P$6,0,0,IF(MOD(ROW(P377),5)&lt;&gt;0,INT((ROW(P377)-ROW($P$6)+1)/5)*5,INT((ROW(P377)-ROW($P$6))/5)*5),1),G377)</f>
        <v>26</v>
      </c>
      <c r="F377" s="80">
        <f t="shared" ca="1" si="153"/>
        <v>26</v>
      </c>
      <c r="G377" s="182" t="str">
        <f>TKB!$C$15</f>
        <v>Tiếng Anh</v>
      </c>
      <c r="H377" s="81"/>
      <c r="I377" s="82" t="str">
        <f t="shared" ca="1" si="154"/>
        <v>Unit 7. Lesson 4</v>
      </c>
      <c r="J377" s="83">
        <f t="shared" ca="1" si="155"/>
        <v>0</v>
      </c>
      <c r="K377" s="72"/>
      <c r="L377" s="201"/>
      <c r="M377" s="79">
        <v>2</v>
      </c>
      <c r="N377" s="84">
        <f ca="1">IF(P377=0,"",COUNTIF($P$6:P377,P377)+COUNTIF(OFFSET($G$6,0,0,INT((ROW(G377)-ROW($G$6))/5+1)*5,1),P377))</f>
        <v>13</v>
      </c>
      <c r="O377" s="84">
        <f t="shared" ca="1" si="156"/>
        <v>16</v>
      </c>
      <c r="P377" s="181" t="str">
        <f>TKB!$D$15</f>
        <v>Âm nhạc TC</v>
      </c>
      <c r="Q377" s="81"/>
      <c r="R377" s="82" t="str">
        <f t="shared" ca="1" si="157"/>
        <v>Bài: Chiếc đèn ông sao</v>
      </c>
      <c r="S377" s="83">
        <f t="shared" ca="1" si="158"/>
        <v>0</v>
      </c>
      <c r="U377" s="42"/>
      <c r="V377" s="122"/>
      <c r="W377" s="126"/>
      <c r="X377" s="78"/>
    </row>
    <row r="378" spans="1:24" s="77" customFormat="1" ht="24" customHeight="1" x14ac:dyDescent="0.2">
      <c r="A378" s="34" t="str">
        <f t="shared" si="140"/>
        <v/>
      </c>
      <c r="B378" s="35">
        <f t="shared" si="133"/>
        <v>13</v>
      </c>
      <c r="C378" s="201"/>
      <c r="D378" s="79">
        <v>3</v>
      </c>
      <c r="E378" s="80">
        <f ca="1">COUNTIF($G$6:G378,G378)+COUNTIF(OFFSET($P$6,0,0,IF(MOD(ROW(P378),5)&lt;&gt;0,INT((ROW(P378)-ROW($P$6)+1)/5)*5,INT((ROW(P378)-ROW($P$6))/5)*5),1),G378)</f>
        <v>63</v>
      </c>
      <c r="F378" s="80">
        <f t="shared" ca="1" si="153"/>
        <v>63</v>
      </c>
      <c r="G378" s="182" t="str">
        <f>TKB!$C$16</f>
        <v>Toán</v>
      </c>
      <c r="H378" s="81"/>
      <c r="I378" s="82" t="str">
        <f t="shared" ca="1" si="154"/>
        <v>54-18</v>
      </c>
      <c r="J378" s="83" t="str">
        <f t="shared" ca="1" si="155"/>
        <v>SGK, bảng phụ, MT-MC</v>
      </c>
      <c r="K378" s="72"/>
      <c r="L378" s="201"/>
      <c r="M378" s="73">
        <v>3</v>
      </c>
      <c r="N378" s="84">
        <f ca="1">IF(P378=0,"",COUNTIF($P$6:P378,P378)+COUNTIF(OFFSET($G$6,0,0,INT((ROW(G378)-ROW($G$6))/5+1)*5,1),P378))</f>
        <v>38</v>
      </c>
      <c r="O378" s="74">
        <f t="shared" ca="1" si="156"/>
        <v>38</v>
      </c>
      <c r="P378" s="185" t="str">
        <f>TKB!$D$16</f>
        <v>HDH-T</v>
      </c>
      <c r="Q378" s="81"/>
      <c r="R378" s="82" t="str">
        <f t="shared" ca="1" si="157"/>
        <v>54 - 18</v>
      </c>
      <c r="S378" s="83" t="str">
        <f t="shared" ca="1" si="158"/>
        <v>Vở CEHT, BP, PM</v>
      </c>
      <c r="U378" s="42"/>
      <c r="V378" s="122"/>
      <c r="W378" s="126"/>
      <c r="X378" s="78"/>
    </row>
    <row r="379" spans="1:24" s="77" customFormat="1" ht="24" customHeight="1" x14ac:dyDescent="0.2">
      <c r="A379" s="34" t="str">
        <f t="shared" si="140"/>
        <v/>
      </c>
      <c r="B379" s="35">
        <f t="shared" si="133"/>
        <v>13</v>
      </c>
      <c r="C379" s="201"/>
      <c r="D379" s="79">
        <v>4</v>
      </c>
      <c r="E379" s="84">
        <f ca="1">COUNTIF($G$6:G379,G379)+COUNTIF(OFFSET($P$6,0,0,IF(MOD(ROW(P379),5)&lt;&gt;0,INT((ROW(P379)-ROW($P$6)+1)/5)*5,INT((ROW(P379)-ROW($P$6))/5)*5),1),G379)</f>
        <v>13</v>
      </c>
      <c r="F379" s="84">
        <f t="shared" ca="1" si="153"/>
        <v>13</v>
      </c>
      <c r="G379" s="182" t="str">
        <f>TKB!$C$17</f>
        <v>Tập viết</v>
      </c>
      <c r="H379" s="81"/>
      <c r="I379" s="82" t="str">
        <f t="shared" ca="1" si="154"/>
        <v>Chữ hoa L</v>
      </c>
      <c r="J379" s="83" t="str">
        <f ca="1">IF(G379=0,"",VLOOKUP(E379&amp;G379,PPCT,7,0))</f>
        <v xml:space="preserve">Chữ mẫu, bảng phụ, </v>
      </c>
      <c r="K379" s="72"/>
      <c r="L379" s="201"/>
      <c r="M379" s="79">
        <v>4</v>
      </c>
      <c r="N379" s="84">
        <f ca="1">IF(P379=0,"",COUNTIF($P$6:P379,P379)+COUNTIF(OFFSET($G$6,0,0,INT((ROW(G379)-ROW($G$6))/5+1)*5,1),P379))</f>
        <v>25</v>
      </c>
      <c r="O379" s="84">
        <f t="shared" ca="1" si="156"/>
        <v>25</v>
      </c>
      <c r="P379" s="182" t="str">
        <f>TKB!$D$17</f>
        <v>HĐTT-CĐ</v>
      </c>
      <c r="Q379" s="81"/>
      <c r="R379" s="82" t="str">
        <f t="shared" ca="1" si="157"/>
        <v>Khoa Ismart</v>
      </c>
      <c r="S379" s="83" t="str">
        <f t="shared" ca="1" si="158"/>
        <v>Tài liệu NSTLVM</v>
      </c>
      <c r="U379" s="42"/>
      <c r="V379" s="122"/>
      <c r="W379" s="126"/>
      <c r="X379" s="78"/>
    </row>
    <row r="380" spans="1:24" s="77" customFormat="1" ht="24" customHeight="1" x14ac:dyDescent="0.2">
      <c r="A380" s="34" t="str">
        <f t="shared" si="140"/>
        <v/>
      </c>
      <c r="B380" s="35">
        <f t="shared" si="133"/>
        <v>13</v>
      </c>
      <c r="C380" s="202"/>
      <c r="D380" s="95">
        <v>5</v>
      </c>
      <c r="E380" s="88">
        <f ca="1">COUNTIF($G$6:G380,G380)+COUNTIF(OFFSET($P$6,0,0,IF(MOD(ROW(P380),5)&lt;&gt;0,INT((ROW(P380)-ROW($P$6)+1)/5)*5,INT((ROW(P380)-ROW($P$6))/5)*5),1),G380)</f>
        <v>162</v>
      </c>
      <c r="F380" s="88" t="str">
        <f t="shared" si="153"/>
        <v/>
      </c>
      <c r="G380" s="183">
        <f>TKB!$C$18</f>
        <v>0</v>
      </c>
      <c r="H380" s="89"/>
      <c r="I380" s="90" t="str">
        <f t="shared" si="154"/>
        <v/>
      </c>
      <c r="J380" s="91" t="str">
        <f t="shared" ref="J380:J390" si="159">IF(G380=0,"",VLOOKUP(E380&amp;G380,PPCT,7,0))</f>
        <v/>
      </c>
      <c r="K380" s="72"/>
      <c r="L380" s="202"/>
      <c r="M380" s="87">
        <v>5</v>
      </c>
      <c r="N380" s="84" t="str">
        <f ca="1">IF(P380=0,"",COUNTIF($P$6:P380,P380)+COUNTIF(OFFSET($G$6,0,0,INT((ROW(G380)-ROW($G$6))/5+1)*5,1),P380))</f>
        <v/>
      </c>
      <c r="O380" s="92" t="str">
        <f t="shared" si="156"/>
        <v/>
      </c>
      <c r="P380" s="183">
        <f>TKB!$D$18</f>
        <v>0</v>
      </c>
      <c r="Q380" s="89"/>
      <c r="R380" s="90" t="str">
        <f t="shared" si="157"/>
        <v/>
      </c>
      <c r="S380" s="91" t="str">
        <f t="shared" si="158"/>
        <v/>
      </c>
      <c r="U380" s="42"/>
      <c r="V380" s="122"/>
      <c r="W380" s="126"/>
      <c r="X380" s="78"/>
    </row>
    <row r="381" spans="1:24" s="77" customFormat="1" ht="24" customHeight="1" x14ac:dyDescent="0.2">
      <c r="A381" s="34" t="str">
        <f t="shared" si="140"/>
        <v/>
      </c>
      <c r="B381" s="35">
        <f t="shared" si="133"/>
        <v>13</v>
      </c>
      <c r="C381" s="200" t="str">
        <f>CONCATENATE("Năm ",CHAR(10),DAY(V363+3),"/",MONTH(V363+3))</f>
        <v>Năm 
3/12</v>
      </c>
      <c r="D381" s="67">
        <v>1</v>
      </c>
      <c r="E381" s="68">
        <f ca="1">COUNTIF($G$6:G381,G381)+COUNTIF(OFFSET($P$6,0,0,IF(MOD(ROW(P381),5)&lt;&gt;0,INT((ROW(P381)-ROW($P$6)+1)/5)*5,INT((ROW(P381)-ROW($P$6))/5)*5),1),G381)</f>
        <v>26</v>
      </c>
      <c r="F381" s="68">
        <f t="shared" ca="1" si="153"/>
        <v>26</v>
      </c>
      <c r="G381" s="181" t="str">
        <f>TKB!$C$19</f>
        <v>Chính tả</v>
      </c>
      <c r="H381" s="93"/>
      <c r="I381" s="70" t="str">
        <f t="shared" ca="1" si="154"/>
        <v> NV: Quà của bố.</v>
      </c>
      <c r="J381" s="71" t="str">
        <f t="shared" ca="1" si="159"/>
        <v>vở mẫu, MT-MC</v>
      </c>
      <c r="K381" s="72"/>
      <c r="L381" s="200" t="str">
        <f>+C381</f>
        <v>Năm 
3/12</v>
      </c>
      <c r="M381" s="67">
        <v>1</v>
      </c>
      <c r="N381" s="94">
        <f ca="1">IF(P381=0,"",COUNTIF($P$6:P381,P381)+COUNTIF(OFFSET($G$6,0,0,INT((ROW(G381)-ROW($G$6))/5+1)*5,1),P381))</f>
        <v>13</v>
      </c>
      <c r="O381" s="94">
        <f t="shared" ca="1" si="156"/>
        <v>13</v>
      </c>
      <c r="P381" s="181" t="str">
        <f>TKB!$D$19</f>
        <v>TN&amp;XH</v>
      </c>
      <c r="Q381" s="93"/>
      <c r="R381" s="70" t="str">
        <f t="shared" ca="1" si="157"/>
        <v>Giữ sạch môi trường xung quanh nhà ở</v>
      </c>
      <c r="S381" s="71" t="str">
        <f t="shared" ca="1" si="158"/>
        <v>Tranh SGK, MT-MC</v>
      </c>
      <c r="U381" s="42"/>
      <c r="V381" s="122"/>
      <c r="W381" s="126"/>
      <c r="X381" s="78"/>
    </row>
    <row r="382" spans="1:24" s="77" customFormat="1" ht="24" customHeight="1" x14ac:dyDescent="0.2">
      <c r="A382" s="34" t="str">
        <f t="shared" si="140"/>
        <v/>
      </c>
      <c r="B382" s="35">
        <f t="shared" si="133"/>
        <v>13</v>
      </c>
      <c r="C382" s="201"/>
      <c r="D382" s="79">
        <v>2</v>
      </c>
      <c r="E382" s="80">
        <f ca="1">COUNTIF($G$6:G382,G382)+COUNTIF(OFFSET($P$6,0,0,IF(MOD(ROW(P382),5)&lt;&gt;0,INT((ROW(P382)-ROW($P$6)+1)/5)*5,INT((ROW(P382)-ROW($P$6))/5)*5),1),G382)</f>
        <v>64</v>
      </c>
      <c r="F382" s="80">
        <f t="shared" ca="1" si="153"/>
        <v>64</v>
      </c>
      <c r="G382" s="182" t="str">
        <f>TKB!$C$20</f>
        <v>Toán</v>
      </c>
      <c r="H382" s="81"/>
      <c r="I382" s="82" t="str">
        <f t="shared" ca="1" si="154"/>
        <v>Luyện tập</v>
      </c>
      <c r="J382" s="83" t="str">
        <f t="shared" ca="1" si="159"/>
        <v>SGK, bảng phụ, MT-MC</v>
      </c>
      <c r="K382" s="72"/>
      <c r="L382" s="201"/>
      <c r="M382" s="79">
        <v>2</v>
      </c>
      <c r="N382" s="84">
        <f ca="1">IF(P382=0,"",COUNTIF($P$6:P382,P382)+COUNTIF(OFFSET($G$6,0,0,INT((ROW(G382)-ROW($G$6))/5+1)*5,1),P382))</f>
        <v>13</v>
      </c>
      <c r="O382" s="84">
        <f t="shared" ca="1" si="156"/>
        <v>13</v>
      </c>
      <c r="P382" s="182" t="str">
        <f>TKB!$D$20</f>
        <v>Thủ công</v>
      </c>
      <c r="Q382" s="81"/>
      <c r="R382" s="82" t="str">
        <f t="shared" ca="1" si="157"/>
        <v>Gấp, cắt, dán hình tròn</v>
      </c>
      <c r="S382" s="83" t="str">
        <f t="shared" ca="1" si="158"/>
        <v>GM, kéo, tranh QT</v>
      </c>
      <c r="U382" s="42"/>
      <c r="V382" s="122"/>
      <c r="W382" s="126"/>
      <c r="X382" s="78"/>
    </row>
    <row r="383" spans="1:24" s="77" customFormat="1" ht="24" customHeight="1" x14ac:dyDescent="0.2">
      <c r="A383" s="34" t="str">
        <f t="shared" si="140"/>
        <v/>
      </c>
      <c r="B383" s="35">
        <f t="shared" si="133"/>
        <v>13</v>
      </c>
      <c r="C383" s="201"/>
      <c r="D383" s="79">
        <v>3</v>
      </c>
      <c r="E383" s="84">
        <f ca="1">COUNTIF($G$6:G383,G383)+COUNTIF(OFFSET($P$6,0,0,IF(MOD(ROW(P383),5)&lt;&gt;0,INT((ROW(P383)-ROW($P$6)+1)/5)*5,INT((ROW(P383)-ROW($P$6))/5)*5),1),G383)</f>
        <v>13</v>
      </c>
      <c r="F383" s="84">
        <f t="shared" ca="1" si="153"/>
        <v>13</v>
      </c>
      <c r="G383" s="182" t="str">
        <f>TKB!$C$21</f>
        <v>Thể dục TC</v>
      </c>
      <c r="H383" s="81"/>
      <c r="I383" s="82" t="str">
        <f t="shared" ca="1" si="154"/>
        <v>Ôn đếm số 1,2 theo đội hình vòng tròn. Trò chơi bịt mắt bắt dê</v>
      </c>
      <c r="J383" s="83">
        <f t="shared" ca="1" si="159"/>
        <v>0</v>
      </c>
      <c r="K383" s="72"/>
      <c r="L383" s="201"/>
      <c r="M383" s="73">
        <v>3</v>
      </c>
      <c r="N383" s="84">
        <f ca="1">IF(P383=0,"",COUNTIF($P$6:P383,P383)+COUNTIF(OFFSET($G$6,0,0,INT((ROW(G383)-ROW($G$6))/5+1)*5,1),P383))</f>
        <v>39</v>
      </c>
      <c r="O383" s="74">
        <f t="shared" ca="1" si="156"/>
        <v>39</v>
      </c>
      <c r="P383" s="185" t="str">
        <f>TKB!$D$21</f>
        <v>HDH-TV</v>
      </c>
      <c r="Q383" s="81"/>
      <c r="R383" s="82" t="str">
        <f t="shared" ca="1" si="157"/>
        <v>Luyện từ và câu</v>
      </c>
      <c r="S383" s="83" t="str">
        <f t="shared" ca="1" si="158"/>
        <v>Vở CEHTV, BP, PM</v>
      </c>
      <c r="U383" s="42"/>
      <c r="V383" s="122"/>
      <c r="W383" s="126"/>
      <c r="X383" s="78"/>
    </row>
    <row r="384" spans="1:24" s="77" customFormat="1" ht="24" customHeight="1" x14ac:dyDescent="0.2">
      <c r="A384" s="34" t="str">
        <f t="shared" si="140"/>
        <v/>
      </c>
      <c r="B384" s="35">
        <f t="shared" ref="B384:B447" si="160">+B383</f>
        <v>13</v>
      </c>
      <c r="C384" s="201"/>
      <c r="D384" s="79">
        <v>4</v>
      </c>
      <c r="E384" s="84">
        <f ca="1">COUNTIF($G$6:G384,G384)+COUNTIF(OFFSET($P$6,0,0,IF(MOD(ROW(P384),5)&lt;&gt;0,INT((ROW(P384)-ROW($P$6)+1)/5)*5,INT((ROW(P384)-ROW($P$6))/5)*5),1),G384)</f>
        <v>13</v>
      </c>
      <c r="F384" s="84">
        <f t="shared" ca="1" si="153"/>
        <v>13</v>
      </c>
      <c r="G384" s="182" t="str">
        <f>TKB!$C$22</f>
        <v>LT &amp; Câu</v>
      </c>
      <c r="H384" s="81"/>
      <c r="I384" s="82" t="str">
        <f t="shared" ca="1" si="154"/>
        <v>Mở rộng vốn từ:từ ngữ về công việc gia đình. Câu kiểu Ai làm gì?</v>
      </c>
      <c r="J384" s="83" t="str">
        <f t="shared" ca="1" si="159"/>
        <v>bảng phụ, MT-MC</v>
      </c>
      <c r="K384" s="72"/>
      <c r="L384" s="201"/>
      <c r="M384" s="79">
        <v>4</v>
      </c>
      <c r="N384" s="84">
        <f ca="1">IF(P384=0,"",COUNTIF($P$6:P384,P384)+COUNTIF(OFFSET($G$6,0,0,INT((ROW(G384)-ROW($G$6))/5+1)*5,1),P384))</f>
        <v>26</v>
      </c>
      <c r="O384" s="84">
        <f t="shared" ca="1" si="156"/>
        <v>26</v>
      </c>
      <c r="P384" s="182" t="str">
        <f>TKB!$D$22</f>
        <v>HĐTT-CĐ</v>
      </c>
      <c r="Q384" s="81"/>
      <c r="R384" s="82" t="str">
        <f t="shared" ca="1" si="157"/>
        <v>GDNSTLVM: Bài 6: Trang phục khi ra đường</v>
      </c>
      <c r="S384" s="83" t="str">
        <f t="shared" ca="1" si="158"/>
        <v>Tư liệu</v>
      </c>
      <c r="U384" s="42"/>
      <c r="V384" s="122"/>
      <c r="W384" s="126"/>
      <c r="X384" s="78"/>
    </row>
    <row r="385" spans="1:24" s="77" customFormat="1" ht="24" customHeight="1" x14ac:dyDescent="0.2">
      <c r="A385" s="34" t="str">
        <f t="shared" si="140"/>
        <v/>
      </c>
      <c r="B385" s="35">
        <f t="shared" si="160"/>
        <v>13</v>
      </c>
      <c r="C385" s="202"/>
      <c r="D385" s="95">
        <v>5</v>
      </c>
      <c r="E385" s="88">
        <f ca="1">COUNTIF($G$6:G385,G385)+COUNTIF(OFFSET($P$6,0,0,IF(MOD(ROW(P385),5)&lt;&gt;0,INT((ROW(P385)-ROW($P$6)+1)/5)*5,INT((ROW(P385)-ROW($P$6))/5)*5),1),G385)</f>
        <v>164</v>
      </c>
      <c r="F385" s="88" t="str">
        <f t="shared" si="153"/>
        <v/>
      </c>
      <c r="G385" s="183">
        <f>TKB!$C$23</f>
        <v>0</v>
      </c>
      <c r="H385" s="89"/>
      <c r="I385" s="90" t="str">
        <f t="shared" si="154"/>
        <v/>
      </c>
      <c r="J385" s="91" t="str">
        <f t="shared" si="159"/>
        <v/>
      </c>
      <c r="K385" s="72"/>
      <c r="L385" s="202"/>
      <c r="M385" s="87">
        <v>5</v>
      </c>
      <c r="N385" s="84" t="str">
        <f ca="1">IF(P385=0,"",COUNTIF($P$6:P385,P385)+COUNTIF(OFFSET($G$6,0,0,INT((ROW(G385)-ROW($G$6))/5+1)*5,1),P385))</f>
        <v/>
      </c>
      <c r="O385" s="92" t="str">
        <f t="shared" si="156"/>
        <v/>
      </c>
      <c r="P385" s="183">
        <f>TKB!$D$23</f>
        <v>0</v>
      </c>
      <c r="Q385" s="89"/>
      <c r="R385" s="90" t="str">
        <f t="shared" si="157"/>
        <v/>
      </c>
      <c r="S385" s="91" t="str">
        <f t="shared" si="158"/>
        <v/>
      </c>
      <c r="U385" s="42"/>
      <c r="V385" s="122"/>
      <c r="W385" s="126"/>
      <c r="X385" s="78"/>
    </row>
    <row r="386" spans="1:24" s="77" customFormat="1" ht="24" customHeight="1" x14ac:dyDescent="0.2">
      <c r="A386" s="34" t="str">
        <f t="shared" si="140"/>
        <v/>
      </c>
      <c r="B386" s="35">
        <f t="shared" si="160"/>
        <v>13</v>
      </c>
      <c r="C386" s="197" t="str">
        <f>CONCATENATE("Sáu ",CHAR(10),DAY(V363+4),"/",MONTH(V363+4))</f>
        <v>Sáu 
4/12</v>
      </c>
      <c r="D386" s="67">
        <v>1</v>
      </c>
      <c r="E386" s="68">
        <f ca="1">COUNTIF($G$6:G386,G386)+COUNTIF(OFFSET($P$6,0,0,IF(MOD(ROW(P386),5)&lt;&gt;0,INT((ROW(P386)-ROW($P$6)+1)/5)*5,INT((ROW(P386)-ROW($P$6))/5)*5),1),G386)</f>
        <v>13</v>
      </c>
      <c r="F386" s="68">
        <f t="shared" ca="1" si="153"/>
        <v>13</v>
      </c>
      <c r="G386" s="182" t="str">
        <f>TKB!$C$24</f>
        <v>Mĩ thuật TC</v>
      </c>
      <c r="H386" s="93"/>
      <c r="I386" s="70" t="str">
        <f t="shared" ca="1" si="154"/>
        <v>VT: đề tài vườn cây</v>
      </c>
      <c r="J386" s="71">
        <f t="shared" ca="1" si="159"/>
        <v>0</v>
      </c>
      <c r="K386" s="72"/>
      <c r="L386" s="197" t="str">
        <f>+C386</f>
        <v>Sáu 
4/12</v>
      </c>
      <c r="M386" s="67">
        <v>1</v>
      </c>
      <c r="N386" s="94">
        <f ca="1">IF(P386=0,"",COUNTIF($P$6:P386,P386)+COUNTIF(OFFSET($G$6,0,0,INT((ROW(G386)-ROW($G$6))/5+1)*5,1),P386))</f>
        <v>39</v>
      </c>
      <c r="O386" s="94">
        <f t="shared" ca="1" si="156"/>
        <v>39</v>
      </c>
      <c r="P386" s="181" t="str">
        <f>TKB!$D$24</f>
        <v>HDH-T</v>
      </c>
      <c r="Q386" s="93"/>
      <c r="R386" s="82" t="str">
        <f t="shared" ca="1" si="157"/>
        <v>15 , 16 , 17 trừ đi một số</v>
      </c>
      <c r="S386" s="71" t="str">
        <f t="shared" ca="1" si="158"/>
        <v>Vở CEHT, BP, PM</v>
      </c>
      <c r="U386" s="42"/>
      <c r="V386" s="122"/>
      <c r="W386" s="126"/>
      <c r="X386" s="78"/>
    </row>
    <row r="387" spans="1:24" s="77" customFormat="1" ht="24" customHeight="1" x14ac:dyDescent="0.2">
      <c r="A387" s="34" t="str">
        <f t="shared" si="140"/>
        <v/>
      </c>
      <c r="B387" s="35">
        <f t="shared" si="160"/>
        <v>13</v>
      </c>
      <c r="C387" s="198"/>
      <c r="D387" s="79">
        <v>2</v>
      </c>
      <c r="E387" s="80">
        <f ca="1">COUNTIF($G$6:G387,G387)+COUNTIF(OFFSET($P$6,0,0,IF(MOD(ROW(P387),5)&lt;&gt;0,INT((ROW(P387)-ROW($P$6)+1)/5)*5,INT((ROW(P387)-ROW($P$6))/5)*5),1),G387)</f>
        <v>13</v>
      </c>
      <c r="F387" s="80">
        <f t="shared" ca="1" si="153"/>
        <v>13</v>
      </c>
      <c r="G387" s="182" t="str">
        <f>TKB!$C$25</f>
        <v>Tập làm văn</v>
      </c>
      <c r="H387" s="81"/>
      <c r="I387" s="82" t="str">
        <f t="shared" ca="1" si="154"/>
        <v>Kể về gia đình.</v>
      </c>
      <c r="J387" s="83" t="str">
        <f t="shared" ca="1" si="159"/>
        <v>MT-MC,bảng phụ</v>
      </c>
      <c r="K387" s="72"/>
      <c r="L387" s="198"/>
      <c r="M387" s="79">
        <v>2</v>
      </c>
      <c r="N387" s="84">
        <f ca="1">IF(P387=0,"",COUNTIF($P$6:P387,P387)+COUNTIF(OFFSET($G$6,0,0,INT((ROW(G387)-ROW($G$6))/5+1)*5,1),P387))</f>
        <v>13</v>
      </c>
      <c r="O387" s="84">
        <f t="shared" ca="1" si="156"/>
        <v>13</v>
      </c>
      <c r="P387" s="182" t="str">
        <f>TKB!$D$25</f>
        <v>HĐTT-SHL</v>
      </c>
      <c r="Q387" s="81"/>
      <c r="R387" s="82" t="str">
        <f t="shared" ca="1" si="157"/>
        <v>Sơ kết tuần 13</v>
      </c>
      <c r="S387" s="83" t="str">
        <f t="shared" ca="1" si="158"/>
        <v>phần thưởng</v>
      </c>
      <c r="U387" s="42"/>
      <c r="V387" s="122"/>
      <c r="W387" s="126"/>
      <c r="X387" s="78"/>
    </row>
    <row r="388" spans="1:24" s="77" customFormat="1" ht="24" customHeight="1" x14ac:dyDescent="0.2">
      <c r="A388" s="34" t="str">
        <f t="shared" si="140"/>
        <v/>
      </c>
      <c r="B388" s="35">
        <f t="shared" si="160"/>
        <v>13</v>
      </c>
      <c r="C388" s="198"/>
      <c r="D388" s="73">
        <v>3</v>
      </c>
      <c r="E388" s="84">
        <f ca="1">COUNTIF($G$6:G388,G388)+COUNTIF(OFFSET($P$6,0,0,IF(MOD(ROW(P388),5)&lt;&gt;0,INT((ROW(P388)-ROW($P$6)+1)/5)*5,INT((ROW(P388)-ROW($P$6))/5)*5),1),G388)</f>
        <v>65</v>
      </c>
      <c r="F388" s="84">
        <f t="shared" ca="1" si="153"/>
        <v>65</v>
      </c>
      <c r="G388" s="182" t="str">
        <f>TKB!$C$26</f>
        <v>Toán</v>
      </c>
      <c r="H388" s="81"/>
      <c r="I388" s="82" t="str">
        <f t="shared" ca="1" si="154"/>
        <v>15,16,17,18 trừ đi một số</v>
      </c>
      <c r="J388" s="83" t="str">
        <f t="shared" ca="1" si="159"/>
        <v>SGK, bảng phụ, MT-MC</v>
      </c>
      <c r="K388" s="72"/>
      <c r="L388" s="198"/>
      <c r="M388" s="73">
        <v>3</v>
      </c>
      <c r="N388" s="84" t="str">
        <f ca="1">IF(P388=0,"",COUNTIF($P$6:P388,P388)+COUNTIF(OFFSET($G$6,0,0,INT((ROW(G388)-ROW($G$6))/5+1)*5,1),P388))</f>
        <v/>
      </c>
      <c r="O388" s="74" t="str">
        <f t="shared" si="156"/>
        <v/>
      </c>
      <c r="P388" s="185">
        <f>TKB!$D$26</f>
        <v>0</v>
      </c>
      <c r="Q388" s="81"/>
      <c r="R388" s="82" t="str">
        <f t="shared" si="157"/>
        <v/>
      </c>
      <c r="S388" s="83" t="str">
        <f t="shared" si="158"/>
        <v/>
      </c>
      <c r="U388" s="42"/>
      <c r="V388" s="122"/>
      <c r="W388" s="126"/>
      <c r="X388" s="78"/>
    </row>
    <row r="389" spans="1:24" s="77" customFormat="1" ht="24" customHeight="1" x14ac:dyDescent="0.2">
      <c r="A389" s="34" t="str">
        <f t="shared" si="140"/>
        <v/>
      </c>
      <c r="B389" s="35">
        <f t="shared" si="160"/>
        <v>13</v>
      </c>
      <c r="C389" s="198"/>
      <c r="D389" s="79">
        <v>4</v>
      </c>
      <c r="E389" s="84">
        <f ca="1">COUNTIF($G$6:G389,G389)+COUNTIF(OFFSET($P$6,0,0,IF(MOD(ROW(P389),5)&lt;&gt;0,INT((ROW(P389)-ROW($P$6)+1)/5)*5,INT((ROW(P389)-ROW($P$6))/5)*5),1),G389)</f>
        <v>13</v>
      </c>
      <c r="F389" s="84">
        <f t="shared" ca="1" si="153"/>
        <v>13</v>
      </c>
      <c r="G389" s="182" t="str">
        <f>TKB!$C$27</f>
        <v>Đạo đức</v>
      </c>
      <c r="H389" s="81"/>
      <c r="I389" s="82" t="str">
        <f t="shared" ca="1" si="154"/>
        <v>Quan tâm giúp đỡ bạn ( tiết 2)</v>
      </c>
      <c r="J389" s="83" t="str">
        <f t="shared" ca="1" si="159"/>
        <v>Tranh, máy chiếu</v>
      </c>
      <c r="K389" s="72"/>
      <c r="L389" s="198"/>
      <c r="M389" s="79">
        <v>4</v>
      </c>
      <c r="N389" s="84" t="str">
        <f ca="1">IF(P389=0,"",COUNTIF($P$6:P389,P389)+COUNTIF(OFFSET($G$6,0,0,INT((ROW(G389)-ROW($G$6))/5+1)*5,1),P389))</f>
        <v/>
      </c>
      <c r="O389" s="84" t="str">
        <f t="shared" si="156"/>
        <v/>
      </c>
      <c r="P389" s="182">
        <f>TKB!$D$27</f>
        <v>0</v>
      </c>
      <c r="Q389" s="81"/>
      <c r="R389" s="82" t="str">
        <f t="shared" si="157"/>
        <v/>
      </c>
      <c r="S389" s="83" t="str">
        <f t="shared" si="158"/>
        <v/>
      </c>
      <c r="U389" s="42"/>
      <c r="V389" s="122"/>
      <c r="W389" s="126"/>
      <c r="X389" s="78"/>
    </row>
    <row r="390" spans="1:24" s="77" customFormat="1" ht="24" customHeight="1" thickBot="1" x14ac:dyDescent="0.25">
      <c r="A390" s="34" t="str">
        <f t="shared" si="140"/>
        <v/>
      </c>
      <c r="B390" s="35">
        <f t="shared" si="160"/>
        <v>13</v>
      </c>
      <c r="C390" s="199"/>
      <c r="D390" s="96">
        <v>5</v>
      </c>
      <c r="E390" s="97">
        <f ca="1">COUNTIF($G$6:G390,G390)+COUNTIF(OFFSET($P$6,0,0,IF(MOD(ROW(P390),5)&lt;&gt;0,INT((ROW(P390)-ROW($P$6)+1)/5)*5,INT((ROW(P390)-ROW($P$6))/5)*5),1),G390)</f>
        <v>166</v>
      </c>
      <c r="F390" s="97" t="str">
        <f t="shared" si="153"/>
        <v/>
      </c>
      <c r="G390" s="184">
        <f>TKB!$C$28</f>
        <v>0</v>
      </c>
      <c r="H390" s="98" t="str">
        <f t="shared" ref="H390" si="161">IF(AND($M$1&lt;&gt;"",F390&lt;&gt;""),$M$1,IF(LEN(G390)&gt;$Q$1,RIGHT(G390,$Q$1),""))</f>
        <v/>
      </c>
      <c r="I390" s="99" t="str">
        <f t="shared" si="154"/>
        <v/>
      </c>
      <c r="J390" s="100" t="str">
        <f t="shared" si="159"/>
        <v/>
      </c>
      <c r="K390" s="72"/>
      <c r="L390" s="199"/>
      <c r="M390" s="101">
        <v>5</v>
      </c>
      <c r="N390" s="97" t="str">
        <f ca="1">IF(P390=0,"",COUNTIF($P$6:P390,P390)+COUNTIF(OFFSET($G$6,0,0,INT((ROW(G390)-ROW($G$6))/5+1)*5,1),P390))</f>
        <v/>
      </c>
      <c r="O390" s="97" t="str">
        <f t="shared" si="156"/>
        <v/>
      </c>
      <c r="P390" s="184">
        <f>TKB!$D$28</f>
        <v>0</v>
      </c>
      <c r="Q390" s="98" t="str">
        <f t="shared" ref="Q390" si="162">IF(AND($M$1&lt;&gt;"",O390&lt;&gt;""),$M$1,IF(LEN(P390)&gt;$Q$1,RIGHT(P390,$Q$1),""))</f>
        <v/>
      </c>
      <c r="R390" s="99" t="str">
        <f t="shared" si="157"/>
        <v/>
      </c>
      <c r="S390" s="100" t="str">
        <f t="shared" si="158"/>
        <v/>
      </c>
      <c r="U390" s="42"/>
      <c r="V390" s="122"/>
      <c r="W390" s="126"/>
      <c r="X390" s="78"/>
    </row>
    <row r="391" spans="1:24" s="34" customFormat="1" ht="24" customHeight="1" x14ac:dyDescent="0.2">
      <c r="A391" s="34" t="str">
        <f t="shared" si="140"/>
        <v/>
      </c>
      <c r="B391" s="35">
        <f t="shared" si="160"/>
        <v>13</v>
      </c>
      <c r="C391" s="206"/>
      <c r="D391" s="206"/>
      <c r="E391" s="206"/>
      <c r="F391" s="206"/>
      <c r="G391" s="206"/>
      <c r="H391" s="206"/>
      <c r="I391" s="206"/>
      <c r="J391" s="206"/>
      <c r="K391" s="179"/>
      <c r="L391" s="207"/>
      <c r="M391" s="207"/>
      <c r="N391" s="207"/>
      <c r="O391" s="207"/>
      <c r="P391" s="207"/>
      <c r="Q391" s="207"/>
      <c r="R391" s="207"/>
      <c r="S391" s="207"/>
      <c r="U391" s="42"/>
      <c r="V391" s="122"/>
      <c r="W391" s="126"/>
      <c r="X391" s="43"/>
    </row>
    <row r="392" spans="1:24" s="34" customFormat="1" ht="57.95" customHeight="1" x14ac:dyDescent="0.2">
      <c r="A392" s="34" t="str">
        <f t="shared" si="140"/>
        <v/>
      </c>
      <c r="B392" s="35">
        <f t="shared" ref="B392" si="163">+B393</f>
        <v>14</v>
      </c>
      <c r="C392" s="179"/>
      <c r="D392" s="179"/>
      <c r="E392" s="103"/>
      <c r="F392" s="103"/>
      <c r="G392" s="104"/>
      <c r="H392" s="104"/>
      <c r="I392" s="104"/>
      <c r="J392" s="104"/>
      <c r="K392" s="104"/>
      <c r="L392" s="180"/>
      <c r="M392" s="180"/>
      <c r="N392" s="105"/>
      <c r="O392" s="105"/>
      <c r="P392" s="106"/>
      <c r="Q392" s="106"/>
      <c r="R392" s="208"/>
      <c r="S392" s="208"/>
      <c r="U392" s="42"/>
      <c r="V392" s="122"/>
      <c r="W392" s="126"/>
      <c r="X392" s="43"/>
    </row>
    <row r="393" spans="1:24" s="34" customFormat="1" ht="24" customHeight="1" thickBot="1" x14ac:dyDescent="0.25">
      <c r="A393" s="34" t="str">
        <f t="shared" si="140"/>
        <v/>
      </c>
      <c r="B393" s="35">
        <f t="shared" ref="B393" si="164">+C393</f>
        <v>14</v>
      </c>
      <c r="C393" s="203">
        <f>+C363+1</f>
        <v>14</v>
      </c>
      <c r="D393" s="203"/>
      <c r="E393" s="44"/>
      <c r="F393" s="103" t="str">
        <f>CONCATENATE("(Từ ngày ",DAY(V393)&amp;"/"&amp; MONTH(V393) &amp;"/"&amp;YEAR(V393)&amp; " đến ngày "  &amp;DAY(V393+4)&amp;  "/" &amp; MONTH(V393+4) &amp; "/" &amp; YEAR(V393+4),")")</f>
        <v>(Từ ngày 7/12/2020 đến ngày 11/12/2020)</v>
      </c>
      <c r="G393" s="104"/>
      <c r="H393" s="104"/>
      <c r="I393" s="40"/>
      <c r="J393" s="40"/>
      <c r="K393" s="40"/>
      <c r="L393" s="48"/>
      <c r="M393" s="48"/>
      <c r="N393" s="49"/>
      <c r="O393" s="49"/>
      <c r="P393" s="50"/>
      <c r="Q393" s="50"/>
      <c r="R393" s="47"/>
      <c r="S393" s="47"/>
      <c r="U393" s="51" t="s">
        <v>32</v>
      </c>
      <c r="V393" s="122">
        <f>$U$1+(C393-1)*7+W393</f>
        <v>44172</v>
      </c>
      <c r="W393" s="127">
        <v>0</v>
      </c>
      <c r="X393" s="43"/>
    </row>
    <row r="394" spans="1:24" s="52" customFormat="1" ht="24" customHeight="1" x14ac:dyDescent="0.2">
      <c r="A394" s="34" t="str">
        <f t="shared" si="140"/>
        <v/>
      </c>
      <c r="B394" s="35">
        <f t="shared" ref="B394:B395" si="165">+B393</f>
        <v>14</v>
      </c>
      <c r="C394" s="204" t="s">
        <v>31</v>
      </c>
      <c r="D394" s="204"/>
      <c r="E394" s="205"/>
      <c r="F394" s="204"/>
      <c r="G394" s="204"/>
      <c r="H394" s="204"/>
      <c r="I394" s="204"/>
      <c r="J394" s="204"/>
      <c r="K394" s="107"/>
      <c r="L394" s="204" t="s">
        <v>0</v>
      </c>
      <c r="M394" s="204"/>
      <c r="N394" s="204"/>
      <c r="O394" s="204"/>
      <c r="P394" s="204"/>
      <c r="Q394" s="204"/>
      <c r="R394" s="204"/>
      <c r="S394" s="204"/>
      <c r="U394" s="42"/>
      <c r="V394" s="123"/>
      <c r="W394" s="128"/>
      <c r="X394" s="53"/>
    </row>
    <row r="395" spans="1:24" s="64" customFormat="1" ht="42.75" x14ac:dyDescent="0.2">
      <c r="A395" s="34" t="str">
        <f t="shared" si="140"/>
        <v/>
      </c>
      <c r="B395" s="35">
        <f t="shared" si="165"/>
        <v>14</v>
      </c>
      <c r="C395" s="108" t="s">
        <v>1</v>
      </c>
      <c r="D395" s="109" t="s">
        <v>2</v>
      </c>
      <c r="E395" s="110" t="s">
        <v>25</v>
      </c>
      <c r="F395" s="110" t="s">
        <v>3</v>
      </c>
      <c r="G395" s="111" t="s">
        <v>10</v>
      </c>
      <c r="H395" s="111" t="s">
        <v>24</v>
      </c>
      <c r="I395" s="111" t="s">
        <v>4</v>
      </c>
      <c r="J395" s="112" t="s">
        <v>5</v>
      </c>
      <c r="K395" s="59"/>
      <c r="L395" s="60" t="s">
        <v>1</v>
      </c>
      <c r="M395" s="61" t="s">
        <v>2</v>
      </c>
      <c r="N395" s="62" t="s">
        <v>25</v>
      </c>
      <c r="O395" s="56" t="s">
        <v>3</v>
      </c>
      <c r="P395" s="63" t="s">
        <v>11</v>
      </c>
      <c r="Q395" s="63" t="s">
        <v>24</v>
      </c>
      <c r="R395" s="63" t="s">
        <v>4</v>
      </c>
      <c r="S395" s="58" t="s">
        <v>5</v>
      </c>
      <c r="U395" s="65"/>
      <c r="V395" s="124"/>
      <c r="W395" s="129"/>
      <c r="X395" s="66"/>
    </row>
    <row r="396" spans="1:24" s="77" customFormat="1" ht="24" customHeight="1" x14ac:dyDescent="0.2">
      <c r="A396" s="34" t="str">
        <f t="shared" si="140"/>
        <v/>
      </c>
      <c r="B396" s="35">
        <f t="shared" si="160"/>
        <v>14</v>
      </c>
      <c r="C396" s="197" t="str">
        <f>CONCATENATE("Hai  ",CHAR(10),DAY(V393),"/",MONTH(V393))</f>
        <v>Hai  
7/12</v>
      </c>
      <c r="D396" s="67">
        <v>1</v>
      </c>
      <c r="E396" s="68">
        <f ca="1">COUNTIF($G$6:G396,G396)+COUNTIF(OFFSET($P$6,0,0,IF(MOD(ROW(P396),5)&lt;&gt;0,INT((ROW(P396)-ROW($P$6)+1)/5)*5,INT((ROW(P396)-ROW($P$6))/5)*5),1),G396)</f>
        <v>14</v>
      </c>
      <c r="F396" s="68">
        <f t="shared" ref="F396:F420" ca="1" si="166">IF(G396=0,"",VLOOKUP(E396&amp;G396,PPCT,2,0))</f>
        <v>14</v>
      </c>
      <c r="G396" s="181" t="str">
        <f>TKB!$C$4</f>
        <v>HĐTT-CC</v>
      </c>
      <c r="H396" s="69"/>
      <c r="I396" s="70" t="str">
        <f t="shared" ref="I396:I420" ca="1" si="167">IF(G396=0,"",VLOOKUP(E396&amp;G396,PPCT,6,0))</f>
        <v>Chào cờ</v>
      </c>
      <c r="J396" s="71">
        <f t="shared" ref="J396:J408" ca="1" si="168">IF(G396=0,"",VLOOKUP(E396&amp;G396,PPCT,7,0))</f>
        <v>0</v>
      </c>
      <c r="K396" s="72"/>
      <c r="L396" s="198" t="str">
        <f>+C396</f>
        <v>Hai  
7/12</v>
      </c>
      <c r="M396" s="73">
        <v>1</v>
      </c>
      <c r="N396" s="74">
        <f ca="1">IF(P396=0,"",COUNTIF($P$6:P396,P396)+COUNTIF(OFFSET($G$6,0,0,INT((ROW(G396)-ROW($G$6))/5+1)*5,1),P396))</f>
        <v>14</v>
      </c>
      <c r="O396" s="68">
        <f t="shared" ref="O396:O420" ca="1" si="169">IF(P396=0,"",VLOOKUP(N396&amp;P396,PPCT,2,0))</f>
        <v>14</v>
      </c>
      <c r="P396" s="185" t="str">
        <f>TKB!$D$4</f>
        <v>Âm nhạc</v>
      </c>
      <c r="Q396" s="69"/>
      <c r="R396" s="75" t="str">
        <f t="shared" ref="R396:R420" ca="1" si="170">IF(P396=0,"",VLOOKUP(N396&amp;P396,PPCT,6,0))</f>
        <v>Ôn tập bài hát: Chiến sĩ tí hon</v>
      </c>
      <c r="S396" s="76">
        <f t="shared" ref="S396:S420" ca="1" si="171">IF(P396=0,"",VLOOKUP(N396&amp;P396,PPCT,7,0))</f>
        <v>0</v>
      </c>
      <c r="U396" s="42"/>
      <c r="V396" s="122"/>
      <c r="W396" s="126"/>
      <c r="X396" s="78"/>
    </row>
    <row r="397" spans="1:24" s="77" customFormat="1" ht="24" customHeight="1" x14ac:dyDescent="0.2">
      <c r="A397" s="34" t="str">
        <f t="shared" si="140"/>
        <v/>
      </c>
      <c r="B397" s="35">
        <f t="shared" si="160"/>
        <v>14</v>
      </c>
      <c r="C397" s="198"/>
      <c r="D397" s="79">
        <v>2</v>
      </c>
      <c r="E397" s="80">
        <f ca="1">COUNTIF($G$6:G397,G397)+COUNTIF(OFFSET($P$6,0,0,IF(MOD(ROW(P397),5)&lt;&gt;0,INT((ROW(P397)-ROW($P$6)+1)/5)*5,INT((ROW(P397)-ROW($P$6))/5)*5),1),G397)</f>
        <v>66</v>
      </c>
      <c r="F397" s="80">
        <f t="shared" ca="1" si="166"/>
        <v>66</v>
      </c>
      <c r="G397" s="182" t="str">
        <f>TKB!$C$5</f>
        <v>Toán</v>
      </c>
      <c r="H397" s="81"/>
      <c r="I397" s="82" t="str">
        <f t="shared" ca="1" si="167"/>
        <v>55-8; 56-7; 37-8; 68-9</v>
      </c>
      <c r="J397" s="83" t="str">
        <f t="shared" ca="1" si="168"/>
        <v>SGK, bảng phụ, MT-MC</v>
      </c>
      <c r="K397" s="72"/>
      <c r="L397" s="198"/>
      <c r="M397" s="79">
        <v>2</v>
      </c>
      <c r="N397" s="84">
        <f ca="1">IF(P397=0,"",COUNTIF($P$6:P397,P397)+COUNTIF(OFFSET($G$6,0,0,INT((ROW(G397)-ROW($G$6))/5+1)*5,1),P397))</f>
        <v>27</v>
      </c>
      <c r="O397" s="84">
        <f t="shared" ca="1" si="169"/>
        <v>27</v>
      </c>
      <c r="P397" s="182" t="str">
        <f>TKB!$D$5</f>
        <v>Thể dục</v>
      </c>
      <c r="Q397" s="81"/>
      <c r="R397" s="82" t="str">
        <f t="shared" ca="1" si="170"/>
        <v>Đi thường theo nhịp. Trò chơi: Vòng tròn</v>
      </c>
      <c r="S397" s="85">
        <f t="shared" ca="1" si="171"/>
        <v>0</v>
      </c>
      <c r="U397" s="42"/>
      <c r="V397" s="122"/>
      <c r="W397" s="126"/>
      <c r="X397" s="78"/>
    </row>
    <row r="398" spans="1:24" s="77" customFormat="1" ht="24" customHeight="1" x14ac:dyDescent="0.2">
      <c r="A398" s="34" t="str">
        <f t="shared" si="140"/>
        <v/>
      </c>
      <c r="B398" s="35">
        <f t="shared" si="160"/>
        <v>14</v>
      </c>
      <c r="C398" s="198"/>
      <c r="D398" s="73">
        <v>3</v>
      </c>
      <c r="E398" s="84">
        <f ca="1">COUNTIF($G$6:G398,G398)+COUNTIF(OFFSET($P$6,0,0,IF(MOD(ROW(P398),5)&lt;&gt;0,INT((ROW(P398)-ROW($P$6)+1)/5)*5,INT((ROW(P398)-ROW($P$6))/5)*5),1),G398)</f>
        <v>40</v>
      </c>
      <c r="F398" s="84">
        <f t="shared" ca="1" si="166"/>
        <v>40</v>
      </c>
      <c r="G398" s="182" t="str">
        <f>TKB!$C$6</f>
        <v>Tập đọc</v>
      </c>
      <c r="H398" s="81"/>
      <c r="I398" s="82" t="str">
        <f t="shared" ca="1" si="167"/>
        <v>Câu chuyện bó đũa</v>
      </c>
      <c r="J398" s="83" t="str">
        <f t="shared" ca="1" si="168"/>
        <v>Máy chiếu, GAĐT</v>
      </c>
      <c r="K398" s="72"/>
      <c r="L398" s="198"/>
      <c r="M398" s="73">
        <v>3</v>
      </c>
      <c r="N398" s="84">
        <f ca="1">IF(P398=0,"",COUNTIF($P$6:P398,P398)+COUNTIF(OFFSET($G$6,0,0,INT((ROW(G398)-ROW($G$6))/5+1)*5,1),P398))</f>
        <v>40</v>
      </c>
      <c r="O398" s="74">
        <f t="shared" ca="1" si="169"/>
        <v>40</v>
      </c>
      <c r="P398" s="185" t="str">
        <f>TKB!$D$6</f>
        <v>HDH-TV</v>
      </c>
      <c r="Q398" s="81"/>
      <c r="R398" s="75" t="str">
        <f t="shared" ca="1" si="170"/>
        <v>Tập làm văn</v>
      </c>
      <c r="S398" s="83" t="str">
        <f t="shared" ca="1" si="171"/>
        <v>Vở CEHTV, BP, PM</v>
      </c>
      <c r="U398" s="42"/>
      <c r="V398" s="122"/>
      <c r="W398" s="126"/>
      <c r="X398" s="78"/>
    </row>
    <row r="399" spans="1:24" s="77" customFormat="1" ht="24" customHeight="1" x14ac:dyDescent="0.2">
      <c r="A399" s="34" t="str">
        <f t="shared" si="140"/>
        <v/>
      </c>
      <c r="B399" s="35">
        <f t="shared" si="160"/>
        <v>14</v>
      </c>
      <c r="C399" s="198"/>
      <c r="D399" s="79">
        <v>4</v>
      </c>
      <c r="E399" s="84">
        <f ca="1">COUNTIF($G$6:G399,G399)+COUNTIF(OFFSET($P$6,0,0,IF(MOD(ROW(P399),5)&lt;&gt;0,INT((ROW(P399)-ROW($P$6)+1)/5)*5,INT((ROW(P399)-ROW($P$6))/5)*5),1),G399)</f>
        <v>41</v>
      </c>
      <c r="F399" s="84">
        <f t="shared" ca="1" si="166"/>
        <v>41</v>
      </c>
      <c r="G399" s="182" t="str">
        <f>TKB!$C$7</f>
        <v>Tập đọc</v>
      </c>
      <c r="H399" s="81"/>
      <c r="I399" s="82" t="str">
        <f t="shared" ca="1" si="167"/>
        <v>Câu chuyện bó đũa</v>
      </c>
      <c r="J399" s="83" t="str">
        <f t="shared" ca="1" si="168"/>
        <v>Máy chiếu, GAĐT</v>
      </c>
      <c r="K399" s="72"/>
      <c r="L399" s="198"/>
      <c r="M399" s="79">
        <v>4</v>
      </c>
      <c r="N399" s="84" t="str">
        <f ca="1">IF(P399=0,"",COUNTIF($P$6:P399,P399)+COUNTIF(OFFSET($G$6,0,0,INT((ROW(G399)-ROW($G$6))/5+1)*5,1),P399))</f>
        <v/>
      </c>
      <c r="O399" s="84" t="str">
        <f t="shared" si="169"/>
        <v/>
      </c>
      <c r="P399" s="182">
        <f>TKB!$D$7</f>
        <v>0</v>
      </c>
      <c r="Q399" s="81"/>
      <c r="R399" s="82" t="str">
        <f t="shared" si="170"/>
        <v/>
      </c>
      <c r="S399" s="76" t="str">
        <f t="shared" si="171"/>
        <v/>
      </c>
      <c r="U399" s="42"/>
      <c r="V399" s="122"/>
      <c r="W399" s="126"/>
      <c r="X399" s="78"/>
    </row>
    <row r="400" spans="1:24" s="77" customFormat="1" ht="24" customHeight="1" x14ac:dyDescent="0.2">
      <c r="A400" s="34" t="str">
        <f t="shared" ref="A400:A463" si="172">IF(OR(B400=$G$1,$G$1="toàn bộ"),"in","")</f>
        <v/>
      </c>
      <c r="B400" s="35">
        <f t="shared" si="160"/>
        <v>14</v>
      </c>
      <c r="C400" s="198"/>
      <c r="D400" s="87">
        <v>5</v>
      </c>
      <c r="E400" s="88">
        <f ca="1">COUNTIF($G$6:G400,G400)+COUNTIF(OFFSET($P$6,0,0,IF(MOD(ROW(P400),5)&lt;&gt;0,INT((ROW(P400)-ROW($P$6)+1)/5)*5,INT((ROW(P400)-ROW($P$6))/5)*5),1),G400)</f>
        <v>170</v>
      </c>
      <c r="F400" s="88" t="str">
        <f t="shared" si="166"/>
        <v/>
      </c>
      <c r="G400" s="183">
        <f>TKB!$C$8</f>
        <v>0</v>
      </c>
      <c r="H400" s="89"/>
      <c r="I400" s="90" t="str">
        <f t="shared" si="167"/>
        <v/>
      </c>
      <c r="J400" s="91" t="str">
        <f t="shared" si="168"/>
        <v/>
      </c>
      <c r="K400" s="72"/>
      <c r="L400" s="198"/>
      <c r="M400" s="87">
        <v>5</v>
      </c>
      <c r="N400" s="84" t="str">
        <f ca="1">IF(P400=0,"",COUNTIF($P$6:P400,P400)+COUNTIF(OFFSET($G$6,0,0,INT((ROW(G400)-ROW($G$6))/5+1)*5,1),P400))</f>
        <v/>
      </c>
      <c r="O400" s="92" t="str">
        <f t="shared" si="169"/>
        <v/>
      </c>
      <c r="P400" s="183">
        <f>TKB!$D$8</f>
        <v>0</v>
      </c>
      <c r="Q400" s="89"/>
      <c r="R400" s="90" t="str">
        <f t="shared" si="170"/>
        <v/>
      </c>
      <c r="S400" s="91" t="str">
        <f t="shared" si="171"/>
        <v/>
      </c>
      <c r="U400" s="42"/>
      <c r="V400" s="122"/>
      <c r="W400" s="126"/>
      <c r="X400" s="78"/>
    </row>
    <row r="401" spans="1:24" s="77" customFormat="1" ht="24" customHeight="1" x14ac:dyDescent="0.2">
      <c r="A401" s="34" t="str">
        <f t="shared" si="172"/>
        <v/>
      </c>
      <c r="B401" s="35">
        <f t="shared" si="160"/>
        <v>14</v>
      </c>
      <c r="C401" s="200" t="str">
        <f>CONCATENATE("Ba  ",CHAR(10),DAY(V393+1),"/",MONTH(V393+1))</f>
        <v>Ba  
8/12</v>
      </c>
      <c r="D401" s="67">
        <v>1</v>
      </c>
      <c r="E401" s="68">
        <f ca="1">COUNTIF($G$6:G401,G401)+COUNTIF(OFFSET($P$6,0,0,IF(MOD(ROW(P401),5)&lt;&gt;0,INT((ROW(P401)-ROW($P$6)+1)/5)*5,INT((ROW(P401)-ROW($P$6))/5)*5),1),G401)</f>
        <v>27</v>
      </c>
      <c r="F401" s="68">
        <f t="shared" ca="1" si="166"/>
        <v>27</v>
      </c>
      <c r="G401" s="182" t="str">
        <f>TKB!$C$9</f>
        <v>Chính tả</v>
      </c>
      <c r="H401" s="93"/>
      <c r="I401" s="70" t="str">
        <f t="shared" ca="1" si="167"/>
        <v> TC: Câu chuyện bó đũa</v>
      </c>
      <c r="J401" s="71" t="str">
        <f t="shared" ca="1" si="168"/>
        <v>vở mẫu, MT-MC</v>
      </c>
      <c r="K401" s="72"/>
      <c r="L401" s="200" t="str">
        <f>+C401</f>
        <v>Ba  
8/12</v>
      </c>
      <c r="M401" s="67">
        <v>1</v>
      </c>
      <c r="N401" s="94">
        <f ca="1">IF(P401=0,"",COUNTIF($P$6:P401,P401)+COUNTIF(OFFSET($G$6,0,0,INT((ROW(G401)-ROW($G$6))/5+1)*5,1),P401))</f>
        <v>14</v>
      </c>
      <c r="O401" s="94">
        <f t="shared" ca="1" si="169"/>
        <v>14</v>
      </c>
      <c r="P401" s="181" t="str">
        <f>TKB!$D$9</f>
        <v>Kể chuyện</v>
      </c>
      <c r="Q401" s="93"/>
      <c r="R401" s="70" t="str">
        <f t="shared" ca="1" si="170"/>
        <v>Câu chuyện bó đũa</v>
      </c>
      <c r="S401" s="71" t="str">
        <f t="shared" ca="1" si="171"/>
        <v>Tranh SGK</v>
      </c>
      <c r="U401" s="42"/>
      <c r="V401" s="122"/>
      <c r="W401" s="126"/>
      <c r="X401" s="78"/>
    </row>
    <row r="402" spans="1:24" s="77" customFormat="1" ht="24" customHeight="1" x14ac:dyDescent="0.2">
      <c r="A402" s="34" t="str">
        <f t="shared" si="172"/>
        <v/>
      </c>
      <c r="B402" s="35">
        <f t="shared" si="160"/>
        <v>14</v>
      </c>
      <c r="C402" s="201"/>
      <c r="D402" s="79">
        <v>2</v>
      </c>
      <c r="E402" s="80">
        <f ca="1">COUNTIF($G$6:G402,G402)+COUNTIF(OFFSET($P$6,0,0,IF(MOD(ROW(P402),5)&lt;&gt;0,INT((ROW(P402)-ROW($P$6)+1)/5)*5,INT((ROW(P402)-ROW($P$6))/5)*5),1),G402)</f>
        <v>67</v>
      </c>
      <c r="F402" s="80">
        <f t="shared" ca="1" si="166"/>
        <v>67</v>
      </c>
      <c r="G402" s="182" t="str">
        <f>TKB!$C$10</f>
        <v>Toán</v>
      </c>
      <c r="H402" s="81"/>
      <c r="I402" s="82" t="str">
        <f t="shared" ca="1" si="167"/>
        <v>65-38;46-17; 57-28; 78-29</v>
      </c>
      <c r="J402" s="83" t="str">
        <f t="shared" ca="1" si="168"/>
        <v>SGK, bảng phụ, MT-MC</v>
      </c>
      <c r="K402" s="72"/>
      <c r="L402" s="201"/>
      <c r="M402" s="79">
        <v>2</v>
      </c>
      <c r="N402" s="84">
        <f ca="1">IF(P402=0,"",COUNTIF($P$6:P402,P402)+COUNTIF(OFFSET($G$6,0,0,INT((ROW(G402)-ROW($G$6))/5+1)*5,1),P402))</f>
        <v>28</v>
      </c>
      <c r="O402" s="84">
        <f t="shared" ca="1" si="169"/>
        <v>28</v>
      </c>
      <c r="P402" s="182" t="str">
        <f>TKB!$D$10</f>
        <v>Thể dục</v>
      </c>
      <c r="Q402" s="81"/>
      <c r="R402" s="82" t="str">
        <f t="shared" ca="1" si="170"/>
        <v>Đi thường theo nhịp. Trò chơi: Vòng tròn</v>
      </c>
      <c r="S402" s="83">
        <f t="shared" ca="1" si="171"/>
        <v>0</v>
      </c>
      <c r="U402" s="42"/>
      <c r="V402" s="122"/>
      <c r="W402" s="126"/>
      <c r="X402" s="78"/>
    </row>
    <row r="403" spans="1:24" s="77" customFormat="1" ht="24" customHeight="1" x14ac:dyDescent="0.2">
      <c r="A403" s="34" t="str">
        <f t="shared" si="172"/>
        <v/>
      </c>
      <c r="B403" s="35">
        <f t="shared" si="160"/>
        <v>14</v>
      </c>
      <c r="C403" s="201"/>
      <c r="D403" s="79">
        <v>3</v>
      </c>
      <c r="E403" s="80">
        <f ca="1">COUNTIF($G$6:G403,G403)+COUNTIF(OFFSET($P$6,0,0,IF(MOD(ROW(P403),5)&lt;&gt;0,INT((ROW(P403)-ROW($P$6)+1)/5)*5,INT((ROW(P403)-ROW($P$6))/5)*5),1),G403)</f>
        <v>14</v>
      </c>
      <c r="F403" s="80">
        <f t="shared" ca="1" si="166"/>
        <v>14</v>
      </c>
      <c r="G403" s="182" t="str">
        <f>TKB!$C$11</f>
        <v>Mĩ thuật</v>
      </c>
      <c r="H403" s="81"/>
      <c r="I403" s="82" t="str">
        <f t="shared" ca="1" si="167"/>
        <v>Khu vườn kì diệu</v>
      </c>
      <c r="J403" s="83">
        <f t="shared" ca="1" si="168"/>
        <v>0</v>
      </c>
      <c r="K403" s="72"/>
      <c r="L403" s="201"/>
      <c r="M403" s="73">
        <v>3</v>
      </c>
      <c r="N403" s="84">
        <f ca="1">IF(P403=0,"",COUNTIF($P$6:P403,P403)+COUNTIF(OFFSET($G$6,0,0,INT((ROW(G403)-ROW($G$6))/5+1)*5,1),P403))</f>
        <v>41</v>
      </c>
      <c r="O403" s="74">
        <f t="shared" ca="1" si="169"/>
        <v>41</v>
      </c>
      <c r="P403" s="185" t="str">
        <f>TKB!$D$11</f>
        <v>HDH-TV</v>
      </c>
      <c r="Q403" s="81"/>
      <c r="R403" s="82" t="str">
        <f t="shared" ca="1" si="170"/>
        <v>Tập đọc-Chính tả</v>
      </c>
      <c r="S403" s="83" t="str">
        <f t="shared" ca="1" si="171"/>
        <v>Vở CEHTV, BP, PM</v>
      </c>
      <c r="U403" s="42"/>
      <c r="V403" s="122"/>
      <c r="W403" s="126"/>
      <c r="X403" s="78"/>
    </row>
    <row r="404" spans="1:24" s="77" customFormat="1" ht="24" customHeight="1" x14ac:dyDescent="0.2">
      <c r="A404" s="34" t="str">
        <f t="shared" si="172"/>
        <v/>
      </c>
      <c r="B404" s="35">
        <f t="shared" si="160"/>
        <v>14</v>
      </c>
      <c r="C404" s="201"/>
      <c r="D404" s="79">
        <v>4</v>
      </c>
      <c r="E404" s="84">
        <f ca="1">COUNTIF($G$6:G404,G404)+COUNTIF(OFFSET($P$6,0,0,IF(MOD(ROW(P404),5)&lt;&gt;0,INT((ROW(P404)-ROW($P$6)+1)/5)*5,INT((ROW(P404)-ROW($P$6))/5)*5),1),G404)</f>
        <v>27</v>
      </c>
      <c r="F404" s="84">
        <f t="shared" ca="1" si="166"/>
        <v>27</v>
      </c>
      <c r="G404" s="182" t="str">
        <f>TKB!$C$12</f>
        <v>Tiếng Anh</v>
      </c>
      <c r="H404" s="81"/>
      <c r="I404" s="82" t="str">
        <f t="shared" ca="1" si="167"/>
        <v>Unit 7. Lesson 5</v>
      </c>
      <c r="J404" s="83">
        <f t="shared" ca="1" si="168"/>
        <v>0</v>
      </c>
      <c r="K404" s="72"/>
      <c r="L404" s="201"/>
      <c r="M404" s="79">
        <v>4</v>
      </c>
      <c r="N404" s="84">
        <f ca="1">IF(P404=0,"",COUNTIF($P$6:P404,P404)+COUNTIF(OFFSET($G$6,0,0,INT((ROW(G404)-ROW($G$6))/5+1)*5,1),P404))</f>
        <v>40</v>
      </c>
      <c r="O404" s="84">
        <f t="shared" ca="1" si="169"/>
        <v>40</v>
      </c>
      <c r="P404" s="182" t="str">
        <f>TKB!$D$12</f>
        <v>HDH-T</v>
      </c>
      <c r="Q404" s="81"/>
      <c r="R404" s="82" t="str">
        <f t="shared" ca="1" si="170"/>
        <v>Toán Ismart</v>
      </c>
      <c r="S404" s="83" t="str">
        <f t="shared" ca="1" si="171"/>
        <v>Vở CEHT, BP, PM</v>
      </c>
      <c r="U404" s="42"/>
      <c r="V404" s="122"/>
      <c r="W404" s="126"/>
      <c r="X404" s="78"/>
    </row>
    <row r="405" spans="1:24" s="77" customFormat="1" ht="24" customHeight="1" x14ac:dyDescent="0.2">
      <c r="A405" s="34" t="str">
        <f t="shared" si="172"/>
        <v/>
      </c>
      <c r="B405" s="35">
        <f t="shared" si="160"/>
        <v>14</v>
      </c>
      <c r="C405" s="202"/>
      <c r="D405" s="95">
        <v>5</v>
      </c>
      <c r="E405" s="88">
        <f ca="1">COUNTIF($G$6:G405,G405)+COUNTIF(OFFSET($P$6,0,0,IF(MOD(ROW(P405),5)&lt;&gt;0,INT((ROW(P405)-ROW($P$6)+1)/5)*5,INT((ROW(P405)-ROW($P$6))/5)*5),1),G405)</f>
        <v>173</v>
      </c>
      <c r="F405" s="88" t="str">
        <f t="shared" si="166"/>
        <v/>
      </c>
      <c r="G405" s="183">
        <f>TKB!$C$13</f>
        <v>0</v>
      </c>
      <c r="H405" s="89"/>
      <c r="I405" s="90" t="str">
        <f t="shared" si="167"/>
        <v/>
      </c>
      <c r="J405" s="91" t="str">
        <f t="shared" si="168"/>
        <v/>
      </c>
      <c r="K405" s="72"/>
      <c r="L405" s="202"/>
      <c r="M405" s="87">
        <v>5</v>
      </c>
      <c r="N405" s="84" t="str">
        <f ca="1">IF(P405=0,"",COUNTIF($P$6:P405,P405)+COUNTIF(OFFSET($G$6,0,0,INT((ROW(G405)-ROW($G$6))/5+1)*5,1),P405))</f>
        <v/>
      </c>
      <c r="O405" s="92" t="str">
        <f t="shared" si="169"/>
        <v/>
      </c>
      <c r="P405" s="183">
        <f>TKB!$D$13</f>
        <v>0</v>
      </c>
      <c r="Q405" s="89"/>
      <c r="R405" s="90" t="str">
        <f t="shared" si="170"/>
        <v/>
      </c>
      <c r="S405" s="91" t="str">
        <f t="shared" si="171"/>
        <v/>
      </c>
      <c r="U405" s="42"/>
      <c r="V405" s="122"/>
      <c r="W405" s="126"/>
      <c r="X405" s="78"/>
    </row>
    <row r="406" spans="1:24" s="77" customFormat="1" ht="24" customHeight="1" x14ac:dyDescent="0.2">
      <c r="A406" s="34" t="str">
        <f t="shared" si="172"/>
        <v/>
      </c>
      <c r="B406" s="35">
        <f t="shared" si="160"/>
        <v>14</v>
      </c>
      <c r="C406" s="200" t="str">
        <f>CONCATENATE("Tư ",CHAR(10),DAY(V393+2),"/",MONTH(V393+2))</f>
        <v>Tư 
9/12</v>
      </c>
      <c r="D406" s="67">
        <v>1</v>
      </c>
      <c r="E406" s="68">
        <f ca="1">COUNTIF($G$6:G406,G406)+COUNTIF(OFFSET($P$6,0,0,IF(MOD(ROW(P406),5)&lt;&gt;0,INT((ROW(P406)-ROW($P$6)+1)/5)*5,INT((ROW(P406)-ROW($P$6))/5)*5),1),G406)</f>
        <v>42</v>
      </c>
      <c r="F406" s="68">
        <f t="shared" ca="1" si="166"/>
        <v>42</v>
      </c>
      <c r="G406" s="182" t="str">
        <f>TKB!$C$14</f>
        <v>Tập đọc</v>
      </c>
      <c r="H406" s="93"/>
      <c r="I406" s="70" t="str">
        <f t="shared" ca="1" si="167"/>
        <v>Nhắn tin</v>
      </c>
      <c r="J406" s="71" t="str">
        <f t="shared" ca="1" si="168"/>
        <v>Máy chiếu, GAĐT</v>
      </c>
      <c r="K406" s="72"/>
      <c r="L406" s="200" t="str">
        <f>+C406</f>
        <v>Tư 
9/12</v>
      </c>
      <c r="M406" s="67">
        <v>1</v>
      </c>
      <c r="N406" s="94">
        <f ca="1">IF(P406=0,"",COUNTIF($P$6:P406,P406)+COUNTIF(OFFSET($G$6,0,0,INT((ROW(G406)-ROW($G$6))/5+1)*5,1),P406))</f>
        <v>14</v>
      </c>
      <c r="O406" s="94">
        <f t="shared" ca="1" si="169"/>
        <v>14</v>
      </c>
      <c r="P406" s="181" t="str">
        <f>TKB!$D$14</f>
        <v>HĐTT-ĐS</v>
      </c>
      <c r="Q406" s="93"/>
      <c r="R406" s="70" t="str">
        <f t="shared" ca="1" si="170"/>
        <v>Đọc sách</v>
      </c>
      <c r="S406" s="71" t="str">
        <f t="shared" ca="1" si="171"/>
        <v>sách, truyện</v>
      </c>
      <c r="U406" s="42"/>
      <c r="V406" s="122"/>
      <c r="W406" s="126"/>
      <c r="X406" s="78"/>
    </row>
    <row r="407" spans="1:24" s="77" customFormat="1" ht="24" customHeight="1" x14ac:dyDescent="0.2">
      <c r="A407" s="34" t="str">
        <f t="shared" si="172"/>
        <v/>
      </c>
      <c r="B407" s="35">
        <f t="shared" si="160"/>
        <v>14</v>
      </c>
      <c r="C407" s="201"/>
      <c r="D407" s="79">
        <v>2</v>
      </c>
      <c r="E407" s="80">
        <f ca="1">COUNTIF($G$6:G407,G407)+COUNTIF(OFFSET($P$6,0,0,IF(MOD(ROW(P407),5)&lt;&gt;0,INT((ROW(P407)-ROW($P$6)+1)/5)*5,INT((ROW(P407)-ROW($P$6))/5)*5),1),G407)</f>
        <v>28</v>
      </c>
      <c r="F407" s="80">
        <f t="shared" ca="1" si="166"/>
        <v>28</v>
      </c>
      <c r="G407" s="182" t="str">
        <f>TKB!$C$15</f>
        <v>Tiếng Anh</v>
      </c>
      <c r="H407" s="81"/>
      <c r="I407" s="82" t="str">
        <f t="shared" ca="1" si="167"/>
        <v>Unit 7. Lesson 6</v>
      </c>
      <c r="J407" s="83">
        <f t="shared" ca="1" si="168"/>
        <v>0</v>
      </c>
      <c r="K407" s="72"/>
      <c r="L407" s="201"/>
      <c r="M407" s="79">
        <v>2</v>
      </c>
      <c r="N407" s="84">
        <f ca="1">IF(P407=0,"",COUNTIF($P$6:P407,P407)+COUNTIF(OFFSET($G$6,0,0,INT((ROW(G407)-ROW($G$6))/5+1)*5,1),P407))</f>
        <v>14</v>
      </c>
      <c r="O407" s="84">
        <f t="shared" ca="1" si="169"/>
        <v>17</v>
      </c>
      <c r="P407" s="181" t="str">
        <f>TKB!$D$15</f>
        <v>Âm nhạc TC</v>
      </c>
      <c r="Q407" s="81"/>
      <c r="R407" s="82" t="str">
        <f t="shared" ca="1" si="170"/>
        <v>Bài: Vận động phụ họa theo bài hát: Chiếc đèn ông sao</v>
      </c>
      <c r="S407" s="83">
        <f t="shared" ca="1" si="171"/>
        <v>0</v>
      </c>
      <c r="U407" s="42"/>
      <c r="V407" s="122"/>
      <c r="W407" s="126"/>
      <c r="X407" s="78"/>
    </row>
    <row r="408" spans="1:24" s="77" customFormat="1" ht="24" customHeight="1" x14ac:dyDescent="0.2">
      <c r="A408" s="34" t="str">
        <f t="shared" si="172"/>
        <v/>
      </c>
      <c r="B408" s="35">
        <f t="shared" si="160"/>
        <v>14</v>
      </c>
      <c r="C408" s="201"/>
      <c r="D408" s="79">
        <v>3</v>
      </c>
      <c r="E408" s="80">
        <f ca="1">COUNTIF($G$6:G408,G408)+COUNTIF(OFFSET($P$6,0,0,IF(MOD(ROW(P408),5)&lt;&gt;0,INT((ROW(P408)-ROW($P$6)+1)/5)*5,INT((ROW(P408)-ROW($P$6))/5)*5),1),G408)</f>
        <v>68</v>
      </c>
      <c r="F408" s="80">
        <f t="shared" ca="1" si="166"/>
        <v>68</v>
      </c>
      <c r="G408" s="182" t="str">
        <f>TKB!$C$16</f>
        <v>Toán</v>
      </c>
      <c r="H408" s="81"/>
      <c r="I408" s="82" t="str">
        <f t="shared" ca="1" si="167"/>
        <v>Luyện tập</v>
      </c>
      <c r="J408" s="83" t="str">
        <f t="shared" ca="1" si="168"/>
        <v>SGK, bảng phụ, MT-MC</v>
      </c>
      <c r="K408" s="72"/>
      <c r="L408" s="201"/>
      <c r="M408" s="73">
        <v>3</v>
      </c>
      <c r="N408" s="84">
        <f ca="1">IF(P408=0,"",COUNTIF($P$6:P408,P408)+COUNTIF(OFFSET($G$6,0,0,INT((ROW(G408)-ROW($G$6))/5+1)*5,1),P408))</f>
        <v>41</v>
      </c>
      <c r="O408" s="74">
        <f t="shared" ca="1" si="169"/>
        <v>41</v>
      </c>
      <c r="P408" s="185" t="str">
        <f>TKB!$D$16</f>
        <v>HDH-T</v>
      </c>
      <c r="Q408" s="81"/>
      <c r="R408" s="82" t="str">
        <f t="shared" ca="1" si="170"/>
        <v>65 - 38 ; 46 - 17 ; 78 - 29</v>
      </c>
      <c r="S408" s="83" t="str">
        <f t="shared" ca="1" si="171"/>
        <v>Vở CEHT, BP, PM</v>
      </c>
      <c r="U408" s="42"/>
      <c r="V408" s="122"/>
      <c r="W408" s="126"/>
      <c r="X408" s="78"/>
    </row>
    <row r="409" spans="1:24" s="77" customFormat="1" ht="24" customHeight="1" x14ac:dyDescent="0.2">
      <c r="A409" s="34" t="str">
        <f t="shared" si="172"/>
        <v/>
      </c>
      <c r="B409" s="35">
        <f t="shared" si="160"/>
        <v>14</v>
      </c>
      <c r="C409" s="201"/>
      <c r="D409" s="79">
        <v>4</v>
      </c>
      <c r="E409" s="84">
        <f ca="1">COUNTIF($G$6:G409,G409)+COUNTIF(OFFSET($P$6,0,0,IF(MOD(ROW(P409),5)&lt;&gt;0,INT((ROW(P409)-ROW($P$6)+1)/5)*5,INT((ROW(P409)-ROW($P$6))/5)*5),1),G409)</f>
        <v>14</v>
      </c>
      <c r="F409" s="84">
        <f t="shared" ca="1" si="166"/>
        <v>14</v>
      </c>
      <c r="G409" s="182" t="str">
        <f>TKB!$C$17</f>
        <v>Tập viết</v>
      </c>
      <c r="H409" s="81"/>
      <c r="I409" s="82" t="str">
        <f t="shared" ca="1" si="167"/>
        <v>Chữ hoa M</v>
      </c>
      <c r="J409" s="83" t="str">
        <f ca="1">IF(G409=0,"",VLOOKUP(E409&amp;G409,PPCT,7,0))</f>
        <v xml:space="preserve">Chữ mẫu, bảng phụ, </v>
      </c>
      <c r="K409" s="72"/>
      <c r="L409" s="201"/>
      <c r="M409" s="79">
        <v>4</v>
      </c>
      <c r="N409" s="84">
        <f ca="1">IF(P409=0,"",COUNTIF($P$6:P409,P409)+COUNTIF(OFFSET($G$6,0,0,INT((ROW(G409)-ROW($G$6))/5+1)*5,1),P409))</f>
        <v>27</v>
      </c>
      <c r="O409" s="84">
        <f t="shared" ca="1" si="169"/>
        <v>27</v>
      </c>
      <c r="P409" s="182" t="str">
        <f>TKB!$D$17</f>
        <v>HĐTT-CĐ</v>
      </c>
      <c r="Q409" s="81"/>
      <c r="R409" s="82" t="str">
        <f t="shared" ca="1" si="170"/>
        <v>Khoa Ismart</v>
      </c>
      <c r="S409" s="83" t="str">
        <f t="shared" ca="1" si="171"/>
        <v>Tài liệu NSTLVM</v>
      </c>
      <c r="U409" s="42"/>
      <c r="V409" s="122"/>
      <c r="W409" s="126"/>
      <c r="X409" s="78"/>
    </row>
    <row r="410" spans="1:24" s="77" customFormat="1" ht="24" customHeight="1" x14ac:dyDescent="0.2">
      <c r="A410" s="34" t="str">
        <f t="shared" si="172"/>
        <v/>
      </c>
      <c r="B410" s="35">
        <f t="shared" si="160"/>
        <v>14</v>
      </c>
      <c r="C410" s="202"/>
      <c r="D410" s="95">
        <v>5</v>
      </c>
      <c r="E410" s="88">
        <f ca="1">COUNTIF($G$6:G410,G410)+COUNTIF(OFFSET($P$6,0,0,IF(MOD(ROW(P410),5)&lt;&gt;0,INT((ROW(P410)-ROW($P$6)+1)/5)*5,INT((ROW(P410)-ROW($P$6))/5)*5),1),G410)</f>
        <v>175</v>
      </c>
      <c r="F410" s="88" t="str">
        <f t="shared" si="166"/>
        <v/>
      </c>
      <c r="G410" s="183">
        <f>TKB!$C$18</f>
        <v>0</v>
      </c>
      <c r="H410" s="89"/>
      <c r="I410" s="90" t="str">
        <f t="shared" si="167"/>
        <v/>
      </c>
      <c r="J410" s="91" t="str">
        <f t="shared" ref="J410:J420" si="173">IF(G410=0,"",VLOOKUP(E410&amp;G410,PPCT,7,0))</f>
        <v/>
      </c>
      <c r="K410" s="72"/>
      <c r="L410" s="202"/>
      <c r="M410" s="87">
        <v>5</v>
      </c>
      <c r="N410" s="84" t="str">
        <f ca="1">IF(P410=0,"",COUNTIF($P$6:P410,P410)+COUNTIF(OFFSET($G$6,0,0,INT((ROW(G410)-ROW($G$6))/5+1)*5,1),P410))</f>
        <v/>
      </c>
      <c r="O410" s="92" t="str">
        <f t="shared" si="169"/>
        <v/>
      </c>
      <c r="P410" s="183">
        <f>TKB!$D$18</f>
        <v>0</v>
      </c>
      <c r="Q410" s="89"/>
      <c r="R410" s="90" t="str">
        <f t="shared" si="170"/>
        <v/>
      </c>
      <c r="S410" s="91" t="str">
        <f t="shared" si="171"/>
        <v/>
      </c>
      <c r="U410" s="42"/>
      <c r="V410" s="122"/>
      <c r="W410" s="126"/>
      <c r="X410" s="78"/>
    </row>
    <row r="411" spans="1:24" s="77" customFormat="1" ht="24" customHeight="1" x14ac:dyDescent="0.2">
      <c r="A411" s="34" t="str">
        <f t="shared" si="172"/>
        <v/>
      </c>
      <c r="B411" s="35">
        <f t="shared" si="160"/>
        <v>14</v>
      </c>
      <c r="C411" s="200" t="str">
        <f>CONCATENATE("Năm ",CHAR(10),DAY(V393+3),"/",MONTH(V393+3))</f>
        <v>Năm 
10/12</v>
      </c>
      <c r="D411" s="67">
        <v>1</v>
      </c>
      <c r="E411" s="68">
        <f ca="1">COUNTIF($G$6:G411,G411)+COUNTIF(OFFSET($P$6,0,0,IF(MOD(ROW(P411),5)&lt;&gt;0,INT((ROW(P411)-ROW($P$6)+1)/5)*5,INT((ROW(P411)-ROW($P$6))/5)*5),1),G411)</f>
        <v>28</v>
      </c>
      <c r="F411" s="68">
        <f t="shared" ca="1" si="166"/>
        <v>28</v>
      </c>
      <c r="G411" s="181" t="str">
        <f>TKB!$C$19</f>
        <v>Chính tả</v>
      </c>
      <c r="H411" s="93"/>
      <c r="I411" s="70" t="str">
        <f t="shared" ca="1" si="167"/>
        <v>NV: Tiếng võng kêu.</v>
      </c>
      <c r="J411" s="71" t="str">
        <f t="shared" ca="1" si="173"/>
        <v>vở mẫu, MT-MC</v>
      </c>
      <c r="K411" s="72"/>
      <c r="L411" s="200" t="str">
        <f>+C411</f>
        <v>Năm 
10/12</v>
      </c>
      <c r="M411" s="67">
        <v>1</v>
      </c>
      <c r="N411" s="94">
        <f ca="1">IF(P411=0,"",COUNTIF($P$6:P411,P411)+COUNTIF(OFFSET($G$6,0,0,INT((ROW(G411)-ROW($G$6))/5+1)*5,1),P411))</f>
        <v>14</v>
      </c>
      <c r="O411" s="94">
        <f t="shared" ca="1" si="169"/>
        <v>14</v>
      </c>
      <c r="P411" s="181" t="str">
        <f>TKB!$D$19</f>
        <v>TN&amp;XH</v>
      </c>
      <c r="Q411" s="93"/>
      <c r="R411" s="70" t="str">
        <f t="shared" ca="1" si="170"/>
        <v>Phòng tránh ngộ độc khi ở nhà</v>
      </c>
      <c r="S411" s="71" t="str">
        <f t="shared" ca="1" si="171"/>
        <v>Tranh SGK, MT-MC</v>
      </c>
      <c r="U411" s="42"/>
      <c r="V411" s="122"/>
      <c r="W411" s="126"/>
      <c r="X411" s="78"/>
    </row>
    <row r="412" spans="1:24" s="77" customFormat="1" ht="24" customHeight="1" x14ac:dyDescent="0.2">
      <c r="A412" s="34" t="str">
        <f t="shared" si="172"/>
        <v/>
      </c>
      <c r="B412" s="35">
        <f t="shared" si="160"/>
        <v>14</v>
      </c>
      <c r="C412" s="201"/>
      <c r="D412" s="79">
        <v>2</v>
      </c>
      <c r="E412" s="80">
        <f ca="1">COUNTIF($G$6:G412,G412)+COUNTIF(OFFSET($P$6,0,0,IF(MOD(ROW(P412),5)&lt;&gt;0,INT((ROW(P412)-ROW($P$6)+1)/5)*5,INT((ROW(P412)-ROW($P$6))/5)*5),1),G412)</f>
        <v>69</v>
      </c>
      <c r="F412" s="80">
        <f t="shared" ca="1" si="166"/>
        <v>69</v>
      </c>
      <c r="G412" s="182" t="str">
        <f>TKB!$C$20</f>
        <v>Toán</v>
      </c>
      <c r="H412" s="81"/>
      <c r="I412" s="82" t="str">
        <f t="shared" ca="1" si="167"/>
        <v>Bảng trừ</v>
      </c>
      <c r="J412" s="83" t="str">
        <f t="shared" ca="1" si="173"/>
        <v>SGK, bảng phụ, MT-MC</v>
      </c>
      <c r="K412" s="72"/>
      <c r="L412" s="201"/>
      <c r="M412" s="79">
        <v>2</v>
      </c>
      <c r="N412" s="84">
        <f ca="1">IF(P412=0,"",COUNTIF($P$6:P412,P412)+COUNTIF(OFFSET($G$6,0,0,INT((ROW(G412)-ROW($G$6))/5+1)*5,1),P412))</f>
        <v>14</v>
      </c>
      <c r="O412" s="84">
        <f t="shared" ca="1" si="169"/>
        <v>14</v>
      </c>
      <c r="P412" s="182" t="str">
        <f>TKB!$D$20</f>
        <v>Thủ công</v>
      </c>
      <c r="Q412" s="81"/>
      <c r="R412" s="82" t="str">
        <f t="shared" ca="1" si="170"/>
        <v>Gấp, cắt, dán hình tròn</v>
      </c>
      <c r="S412" s="83" t="str">
        <f t="shared" ca="1" si="171"/>
        <v>GM, kéo, tranh QT</v>
      </c>
      <c r="U412" s="42"/>
      <c r="V412" s="122"/>
      <c r="W412" s="126"/>
      <c r="X412" s="78"/>
    </row>
    <row r="413" spans="1:24" s="77" customFormat="1" ht="24" customHeight="1" x14ac:dyDescent="0.2">
      <c r="A413" s="34" t="str">
        <f t="shared" si="172"/>
        <v/>
      </c>
      <c r="B413" s="35">
        <f t="shared" si="160"/>
        <v>14</v>
      </c>
      <c r="C413" s="201"/>
      <c r="D413" s="79">
        <v>3</v>
      </c>
      <c r="E413" s="84">
        <f ca="1">COUNTIF($G$6:G413,G413)+COUNTIF(OFFSET($P$6,0,0,IF(MOD(ROW(P413),5)&lt;&gt;0,INT((ROW(P413)-ROW($P$6)+1)/5)*5,INT((ROW(P413)-ROW($P$6))/5)*5),1),G413)</f>
        <v>14</v>
      </c>
      <c r="F413" s="84">
        <f t="shared" ca="1" si="166"/>
        <v>14</v>
      </c>
      <c r="G413" s="182" t="str">
        <f>TKB!$C$21</f>
        <v>Thể dục TC</v>
      </c>
      <c r="H413" s="81"/>
      <c r="I413" s="82" t="str">
        <f t="shared" ca="1" si="167"/>
        <v>Ôn tập trò chơi: vòng tròn</v>
      </c>
      <c r="J413" s="83">
        <f t="shared" ca="1" si="173"/>
        <v>0</v>
      </c>
      <c r="K413" s="72"/>
      <c r="L413" s="201"/>
      <c r="M413" s="73">
        <v>3</v>
      </c>
      <c r="N413" s="84">
        <f ca="1">IF(P413=0,"",COUNTIF($P$6:P413,P413)+COUNTIF(OFFSET($G$6,0,0,INT((ROW(G413)-ROW($G$6))/5+1)*5,1),P413))</f>
        <v>42</v>
      </c>
      <c r="O413" s="74">
        <f t="shared" ca="1" si="169"/>
        <v>42</v>
      </c>
      <c r="P413" s="185" t="str">
        <f>TKB!$D$21</f>
        <v>HDH-TV</v>
      </c>
      <c r="Q413" s="81"/>
      <c r="R413" s="82" t="str">
        <f t="shared" ca="1" si="170"/>
        <v>Luyện từ và câu</v>
      </c>
      <c r="S413" s="83" t="str">
        <f t="shared" ca="1" si="171"/>
        <v>Vở CEHTV, BP, PM</v>
      </c>
      <c r="U413" s="42"/>
      <c r="V413" s="122"/>
      <c r="W413" s="126"/>
      <c r="X413" s="78"/>
    </row>
    <row r="414" spans="1:24" s="77" customFormat="1" ht="24" customHeight="1" x14ac:dyDescent="0.2">
      <c r="A414" s="34" t="str">
        <f t="shared" si="172"/>
        <v/>
      </c>
      <c r="B414" s="35">
        <f t="shared" si="160"/>
        <v>14</v>
      </c>
      <c r="C414" s="201"/>
      <c r="D414" s="79">
        <v>4</v>
      </c>
      <c r="E414" s="84">
        <f ca="1">COUNTIF($G$6:G414,G414)+COUNTIF(OFFSET($P$6,0,0,IF(MOD(ROW(P414),5)&lt;&gt;0,INT((ROW(P414)-ROW($P$6)+1)/5)*5,INT((ROW(P414)-ROW($P$6))/5)*5),1),G414)</f>
        <v>14</v>
      </c>
      <c r="F414" s="84">
        <f t="shared" ca="1" si="166"/>
        <v>14</v>
      </c>
      <c r="G414" s="182" t="str">
        <f>TKB!$C$22</f>
        <v>LT &amp; Câu</v>
      </c>
      <c r="H414" s="81"/>
      <c r="I414" s="82" t="str">
        <f t="shared" ca="1" si="167"/>
        <v>Mở rộng vốn từ:từ ngữ về tình cảm gia đình. Câu kiểu Ai làm gì. Dấu chấm, dấu chấm hỏi.</v>
      </c>
      <c r="J414" s="83" t="str">
        <f t="shared" ca="1" si="173"/>
        <v>bảng phụ, MT-MC</v>
      </c>
      <c r="K414" s="72"/>
      <c r="L414" s="201"/>
      <c r="M414" s="79">
        <v>4</v>
      </c>
      <c r="N414" s="84">
        <f ca="1">IF(P414=0,"",COUNTIF($P$6:P414,P414)+COUNTIF(OFFSET($G$6,0,0,INT((ROW(G414)-ROW($G$6))/5+1)*5,1),P414))</f>
        <v>28</v>
      </c>
      <c r="O414" s="84">
        <f t="shared" ca="1" si="169"/>
        <v>28</v>
      </c>
      <c r="P414" s="182" t="str">
        <f>TKB!$D$22</f>
        <v>HĐTT-CĐ</v>
      </c>
      <c r="Q414" s="81"/>
      <c r="R414" s="82" t="str">
        <f t="shared" ca="1" si="170"/>
        <v>GDNSTLVM: Bài 7: Trang phục thể thao</v>
      </c>
      <c r="S414" s="83" t="str">
        <f t="shared" ca="1" si="171"/>
        <v>Tư liệu</v>
      </c>
      <c r="U414" s="42"/>
      <c r="V414" s="122"/>
      <c r="W414" s="126"/>
      <c r="X414" s="78"/>
    </row>
    <row r="415" spans="1:24" s="77" customFormat="1" ht="24" customHeight="1" x14ac:dyDescent="0.2">
      <c r="A415" s="34" t="str">
        <f t="shared" si="172"/>
        <v/>
      </c>
      <c r="B415" s="35">
        <f t="shared" si="160"/>
        <v>14</v>
      </c>
      <c r="C415" s="202"/>
      <c r="D415" s="95">
        <v>5</v>
      </c>
      <c r="E415" s="88">
        <f ca="1">COUNTIF($G$6:G415,G415)+COUNTIF(OFFSET($P$6,0,0,IF(MOD(ROW(P415),5)&lt;&gt;0,INT((ROW(P415)-ROW($P$6)+1)/5)*5,INT((ROW(P415)-ROW($P$6))/5)*5),1),G415)</f>
        <v>177</v>
      </c>
      <c r="F415" s="88" t="str">
        <f t="shared" si="166"/>
        <v/>
      </c>
      <c r="G415" s="183">
        <f>TKB!$C$23</f>
        <v>0</v>
      </c>
      <c r="H415" s="89"/>
      <c r="I415" s="90" t="str">
        <f t="shared" si="167"/>
        <v/>
      </c>
      <c r="J415" s="91" t="str">
        <f t="shared" si="173"/>
        <v/>
      </c>
      <c r="K415" s="72"/>
      <c r="L415" s="202"/>
      <c r="M415" s="87">
        <v>5</v>
      </c>
      <c r="N415" s="84" t="str">
        <f ca="1">IF(P415=0,"",COUNTIF($P$6:P415,P415)+COUNTIF(OFFSET($G$6,0,0,INT((ROW(G415)-ROW($G$6))/5+1)*5,1),P415))</f>
        <v/>
      </c>
      <c r="O415" s="92" t="str">
        <f t="shared" si="169"/>
        <v/>
      </c>
      <c r="P415" s="183">
        <f>TKB!$D$23</f>
        <v>0</v>
      </c>
      <c r="Q415" s="89"/>
      <c r="R415" s="90" t="str">
        <f t="shared" si="170"/>
        <v/>
      </c>
      <c r="S415" s="91" t="str">
        <f t="shared" si="171"/>
        <v/>
      </c>
      <c r="U415" s="42"/>
      <c r="V415" s="122"/>
      <c r="W415" s="126"/>
      <c r="X415" s="78"/>
    </row>
    <row r="416" spans="1:24" s="77" customFormat="1" ht="24" customHeight="1" x14ac:dyDescent="0.2">
      <c r="A416" s="34" t="str">
        <f t="shared" si="172"/>
        <v/>
      </c>
      <c r="B416" s="35">
        <f t="shared" si="160"/>
        <v>14</v>
      </c>
      <c r="C416" s="197" t="str">
        <f>CONCATENATE("Sáu ",CHAR(10),DAY(V393+4),"/",MONTH(V393+4))</f>
        <v>Sáu 
11/12</v>
      </c>
      <c r="D416" s="67">
        <v>1</v>
      </c>
      <c r="E416" s="68">
        <f ca="1">COUNTIF($G$6:G416,G416)+COUNTIF(OFFSET($P$6,0,0,IF(MOD(ROW(P416),5)&lt;&gt;0,INT((ROW(P416)-ROW($P$6)+1)/5)*5,INT((ROW(P416)-ROW($P$6))/5)*5),1),G416)</f>
        <v>14</v>
      </c>
      <c r="F416" s="68">
        <f t="shared" ca="1" si="166"/>
        <v>14</v>
      </c>
      <c r="G416" s="182" t="str">
        <f>TKB!$C$24</f>
        <v>Mĩ thuật TC</v>
      </c>
      <c r="H416" s="93"/>
      <c r="I416" s="70" t="str">
        <f t="shared" ca="1" si="167"/>
        <v>Tập nặn dáng người</v>
      </c>
      <c r="J416" s="71">
        <f t="shared" ca="1" si="173"/>
        <v>0</v>
      </c>
      <c r="K416" s="72"/>
      <c r="L416" s="197" t="str">
        <f>+C416</f>
        <v>Sáu 
11/12</v>
      </c>
      <c r="M416" s="67">
        <v>1</v>
      </c>
      <c r="N416" s="94">
        <f ca="1">IF(P416=0,"",COUNTIF($P$6:P416,P416)+COUNTIF(OFFSET($G$6,0,0,INT((ROW(G416)-ROW($G$6))/5+1)*5,1),P416))</f>
        <v>42</v>
      </c>
      <c r="O416" s="94">
        <f t="shared" ca="1" si="169"/>
        <v>42</v>
      </c>
      <c r="P416" s="181" t="str">
        <f>TKB!$D$24</f>
        <v>HDH-T</v>
      </c>
      <c r="Q416" s="93"/>
      <c r="R416" s="82" t="str">
        <f t="shared" ca="1" si="170"/>
        <v>Bảng trừ</v>
      </c>
      <c r="S416" s="71" t="str">
        <f t="shared" ca="1" si="171"/>
        <v>Vở CEHT, BP, PM</v>
      </c>
      <c r="U416" s="42"/>
      <c r="V416" s="122"/>
      <c r="W416" s="126"/>
      <c r="X416" s="78"/>
    </row>
    <row r="417" spans="1:24" s="77" customFormat="1" ht="24" customHeight="1" x14ac:dyDescent="0.2">
      <c r="A417" s="34" t="str">
        <f t="shared" si="172"/>
        <v/>
      </c>
      <c r="B417" s="35">
        <f t="shared" si="160"/>
        <v>14</v>
      </c>
      <c r="C417" s="198"/>
      <c r="D417" s="79">
        <v>2</v>
      </c>
      <c r="E417" s="80">
        <f ca="1">COUNTIF($G$6:G417,G417)+COUNTIF(OFFSET($P$6,0,0,IF(MOD(ROW(P417),5)&lt;&gt;0,INT((ROW(P417)-ROW($P$6)+1)/5)*5,INT((ROW(P417)-ROW($P$6))/5)*5),1),G417)</f>
        <v>14</v>
      </c>
      <c r="F417" s="80">
        <f t="shared" ca="1" si="166"/>
        <v>14</v>
      </c>
      <c r="G417" s="182" t="str">
        <f>TKB!$C$25</f>
        <v>Tập làm văn</v>
      </c>
      <c r="H417" s="81"/>
      <c r="I417" s="82" t="str">
        <f t="shared" ca="1" si="167"/>
        <v>Quan sát tranh, trả lời câu hỏi. Viết nhắn tin.</v>
      </c>
      <c r="J417" s="83" t="str">
        <f t="shared" ca="1" si="173"/>
        <v>MT-MC,bảng phụ</v>
      </c>
      <c r="K417" s="72"/>
      <c r="L417" s="198"/>
      <c r="M417" s="79">
        <v>2</v>
      </c>
      <c r="N417" s="84">
        <f ca="1">IF(P417=0,"",COUNTIF($P$6:P417,P417)+COUNTIF(OFFSET($G$6,0,0,INT((ROW(G417)-ROW($G$6))/5+1)*5,1),P417))</f>
        <v>14</v>
      </c>
      <c r="O417" s="84">
        <f t="shared" ca="1" si="169"/>
        <v>14</v>
      </c>
      <c r="P417" s="182" t="str">
        <f>TKB!$D$25</f>
        <v>HĐTT-SHL</v>
      </c>
      <c r="Q417" s="81"/>
      <c r="R417" s="82" t="str">
        <f t="shared" ca="1" si="170"/>
        <v>Sơ kết tuần 14</v>
      </c>
      <c r="S417" s="83" t="str">
        <f t="shared" ca="1" si="171"/>
        <v>phần thưởng</v>
      </c>
      <c r="U417" s="42"/>
      <c r="V417" s="122"/>
      <c r="W417" s="126"/>
      <c r="X417" s="78"/>
    </row>
    <row r="418" spans="1:24" s="77" customFormat="1" ht="24" customHeight="1" x14ac:dyDescent="0.2">
      <c r="A418" s="34" t="str">
        <f t="shared" si="172"/>
        <v/>
      </c>
      <c r="B418" s="35">
        <f t="shared" si="160"/>
        <v>14</v>
      </c>
      <c r="C418" s="198"/>
      <c r="D418" s="73">
        <v>3</v>
      </c>
      <c r="E418" s="84">
        <f ca="1">COUNTIF($G$6:G418,G418)+COUNTIF(OFFSET($P$6,0,0,IF(MOD(ROW(P418),5)&lt;&gt;0,INT((ROW(P418)-ROW($P$6)+1)/5)*5,INT((ROW(P418)-ROW($P$6))/5)*5),1),G418)</f>
        <v>70</v>
      </c>
      <c r="F418" s="84">
        <f t="shared" ca="1" si="166"/>
        <v>70</v>
      </c>
      <c r="G418" s="182" t="str">
        <f>TKB!$C$26</f>
        <v>Toán</v>
      </c>
      <c r="H418" s="81"/>
      <c r="I418" s="82" t="str">
        <f t="shared" ca="1" si="167"/>
        <v>Luyện tập</v>
      </c>
      <c r="J418" s="83" t="str">
        <f t="shared" ca="1" si="173"/>
        <v>SGK, bảng phụ, MT-MC</v>
      </c>
      <c r="K418" s="72"/>
      <c r="L418" s="198"/>
      <c r="M418" s="73">
        <v>3</v>
      </c>
      <c r="N418" s="84" t="str">
        <f ca="1">IF(P418=0,"",COUNTIF($P$6:P418,P418)+COUNTIF(OFFSET($G$6,0,0,INT((ROW(G418)-ROW($G$6))/5+1)*5,1),P418))</f>
        <v/>
      </c>
      <c r="O418" s="74" t="str">
        <f t="shared" si="169"/>
        <v/>
      </c>
      <c r="P418" s="185">
        <f>TKB!$D$26</f>
        <v>0</v>
      </c>
      <c r="Q418" s="81"/>
      <c r="R418" s="82" t="str">
        <f t="shared" si="170"/>
        <v/>
      </c>
      <c r="S418" s="83" t="str">
        <f t="shared" si="171"/>
        <v/>
      </c>
      <c r="U418" s="42"/>
      <c r="V418" s="122"/>
      <c r="W418" s="126"/>
      <c r="X418" s="78"/>
    </row>
    <row r="419" spans="1:24" s="77" customFormat="1" ht="24" customHeight="1" x14ac:dyDescent="0.2">
      <c r="A419" s="34" t="str">
        <f t="shared" si="172"/>
        <v/>
      </c>
      <c r="B419" s="35">
        <f t="shared" si="160"/>
        <v>14</v>
      </c>
      <c r="C419" s="198"/>
      <c r="D419" s="79">
        <v>4</v>
      </c>
      <c r="E419" s="84">
        <f ca="1">COUNTIF($G$6:G419,G419)+COUNTIF(OFFSET($P$6,0,0,IF(MOD(ROW(P419),5)&lt;&gt;0,INT((ROW(P419)-ROW($P$6)+1)/5)*5,INT((ROW(P419)-ROW($P$6))/5)*5),1),G419)</f>
        <v>14</v>
      </c>
      <c r="F419" s="84">
        <f t="shared" ca="1" si="166"/>
        <v>14</v>
      </c>
      <c r="G419" s="182" t="str">
        <f>TKB!$C$27</f>
        <v>Đạo đức</v>
      </c>
      <c r="H419" s="81"/>
      <c r="I419" s="82" t="str">
        <f t="shared" ca="1" si="167"/>
        <v>Giữ gìn trường lớp sạch sẽ ( tiết 1)</v>
      </c>
      <c r="J419" s="83" t="str">
        <f t="shared" ca="1" si="173"/>
        <v>Tranh, máy chiếu</v>
      </c>
      <c r="K419" s="72"/>
      <c r="L419" s="198"/>
      <c r="M419" s="79">
        <v>4</v>
      </c>
      <c r="N419" s="84" t="str">
        <f ca="1">IF(P419=0,"",COUNTIF($P$6:P419,P419)+COUNTIF(OFFSET($G$6,0,0,INT((ROW(G419)-ROW($G$6))/5+1)*5,1),P419))</f>
        <v/>
      </c>
      <c r="O419" s="84" t="str">
        <f t="shared" si="169"/>
        <v/>
      </c>
      <c r="P419" s="182">
        <f>TKB!$D$27</f>
        <v>0</v>
      </c>
      <c r="Q419" s="81"/>
      <c r="R419" s="82" t="str">
        <f t="shared" si="170"/>
        <v/>
      </c>
      <c r="S419" s="83" t="str">
        <f t="shared" si="171"/>
        <v/>
      </c>
      <c r="U419" s="42"/>
      <c r="V419" s="122"/>
      <c r="W419" s="126"/>
      <c r="X419" s="78"/>
    </row>
    <row r="420" spans="1:24" s="77" customFormat="1" ht="24" customHeight="1" thickBot="1" x14ac:dyDescent="0.25">
      <c r="A420" s="34" t="str">
        <f t="shared" si="172"/>
        <v/>
      </c>
      <c r="B420" s="35">
        <f t="shared" si="160"/>
        <v>14</v>
      </c>
      <c r="C420" s="199"/>
      <c r="D420" s="96">
        <v>5</v>
      </c>
      <c r="E420" s="97">
        <f ca="1">COUNTIF($G$6:G420,G420)+COUNTIF(OFFSET($P$6,0,0,IF(MOD(ROW(P420),5)&lt;&gt;0,INT((ROW(P420)-ROW($P$6)+1)/5)*5,INT((ROW(P420)-ROW($P$6))/5)*5),1),G420)</f>
        <v>179</v>
      </c>
      <c r="F420" s="97" t="str">
        <f t="shared" si="166"/>
        <v/>
      </c>
      <c r="G420" s="184">
        <f>TKB!$C$28</f>
        <v>0</v>
      </c>
      <c r="H420" s="98" t="str">
        <f t="shared" ref="H420" si="174">IF(AND($M$1&lt;&gt;"",F420&lt;&gt;""),$M$1,IF(LEN(G420)&gt;$Q$1,RIGHT(G420,$Q$1),""))</f>
        <v/>
      </c>
      <c r="I420" s="99" t="str">
        <f t="shared" si="167"/>
        <v/>
      </c>
      <c r="J420" s="100" t="str">
        <f t="shared" si="173"/>
        <v/>
      </c>
      <c r="K420" s="72"/>
      <c r="L420" s="199"/>
      <c r="M420" s="101">
        <v>5</v>
      </c>
      <c r="N420" s="97" t="str">
        <f ca="1">IF(P420=0,"",COUNTIF($P$6:P420,P420)+COUNTIF(OFFSET($G$6,0,0,INT((ROW(G420)-ROW($G$6))/5+1)*5,1),P420))</f>
        <v/>
      </c>
      <c r="O420" s="97" t="str">
        <f t="shared" si="169"/>
        <v/>
      </c>
      <c r="P420" s="184">
        <f>TKB!$D$28</f>
        <v>0</v>
      </c>
      <c r="Q420" s="98" t="str">
        <f t="shared" ref="Q420" si="175">IF(AND($M$1&lt;&gt;"",O420&lt;&gt;""),$M$1,IF(LEN(P420)&gt;$Q$1,RIGHT(P420,$Q$1),""))</f>
        <v/>
      </c>
      <c r="R420" s="99" t="str">
        <f t="shared" si="170"/>
        <v/>
      </c>
      <c r="S420" s="100" t="str">
        <f t="shared" si="171"/>
        <v/>
      </c>
      <c r="U420" s="42"/>
      <c r="V420" s="122"/>
      <c r="W420" s="126"/>
      <c r="X420" s="78"/>
    </row>
    <row r="421" spans="1:24" s="34" customFormat="1" ht="24" customHeight="1" x14ac:dyDescent="0.2">
      <c r="A421" s="34" t="str">
        <f t="shared" si="172"/>
        <v/>
      </c>
      <c r="B421" s="35">
        <f t="shared" si="160"/>
        <v>14</v>
      </c>
      <c r="C421" s="206"/>
      <c r="D421" s="206"/>
      <c r="E421" s="206"/>
      <c r="F421" s="206"/>
      <c r="G421" s="206"/>
      <c r="H421" s="206"/>
      <c r="I421" s="206"/>
      <c r="J421" s="206"/>
      <c r="K421" s="179"/>
      <c r="L421" s="207"/>
      <c r="M421" s="207"/>
      <c r="N421" s="207"/>
      <c r="O421" s="207"/>
      <c r="P421" s="207"/>
      <c r="Q421" s="207"/>
      <c r="R421" s="207"/>
      <c r="S421" s="207"/>
      <c r="U421" s="42"/>
      <c r="V421" s="122"/>
      <c r="W421" s="126"/>
      <c r="X421" s="43"/>
    </row>
    <row r="422" spans="1:24" s="34" customFormat="1" ht="57.95" customHeight="1" x14ac:dyDescent="0.2">
      <c r="A422" s="34" t="str">
        <f t="shared" si="172"/>
        <v/>
      </c>
      <c r="B422" s="35">
        <f t="shared" ref="B422" si="176">+B423</f>
        <v>15</v>
      </c>
      <c r="C422" s="102" t="str">
        <f>'HUONG DAN'!B54</f>
        <v>©Trường Tiểu học Lê Ngọc Hân, Gia Lâm</v>
      </c>
      <c r="D422" s="179"/>
      <c r="E422" s="103"/>
      <c r="F422" s="103"/>
      <c r="G422" s="104"/>
      <c r="H422" s="104"/>
      <c r="I422" s="104"/>
      <c r="J422" s="104"/>
      <c r="K422" s="104"/>
      <c r="L422" s="180"/>
      <c r="M422" s="180"/>
      <c r="N422" s="105"/>
      <c r="O422" s="105"/>
      <c r="P422" s="106"/>
      <c r="Q422" s="106"/>
      <c r="R422" s="208"/>
      <c r="S422" s="208"/>
      <c r="U422" s="42"/>
      <c r="V422" s="122"/>
      <c r="W422" s="126"/>
      <c r="X422" s="43"/>
    </row>
    <row r="423" spans="1:24" s="34" customFormat="1" ht="24" customHeight="1" thickBot="1" x14ac:dyDescent="0.25">
      <c r="A423" s="34" t="str">
        <f t="shared" si="172"/>
        <v/>
      </c>
      <c r="B423" s="35">
        <f t="shared" ref="B423" si="177">+C423</f>
        <v>15</v>
      </c>
      <c r="C423" s="203">
        <f>+C393+1</f>
        <v>15</v>
      </c>
      <c r="D423" s="203"/>
      <c r="E423" s="44"/>
      <c r="F423" s="103" t="str">
        <f>CONCATENATE("(Từ ngày ",DAY(V423)&amp;"/"&amp; MONTH(V423) &amp;"/"&amp;YEAR(V423)&amp; " đến ngày "  &amp;DAY(V423+4)&amp;  "/" &amp; MONTH(V423+4) &amp; "/" &amp; YEAR(V423+4),")")</f>
        <v>(Từ ngày 14/12/2020 đến ngày 18/12/2020)</v>
      </c>
      <c r="G423" s="104"/>
      <c r="H423" s="104"/>
      <c r="I423" s="40"/>
      <c r="J423" s="40"/>
      <c r="K423" s="40"/>
      <c r="L423" s="48"/>
      <c r="M423" s="48"/>
      <c r="N423" s="49"/>
      <c r="O423" s="49"/>
      <c r="P423" s="50"/>
      <c r="Q423" s="50"/>
      <c r="R423" s="47"/>
      <c r="S423" s="47"/>
      <c r="U423" s="51" t="s">
        <v>32</v>
      </c>
      <c r="V423" s="122">
        <f>$U$1+(C423-1)*7+W423</f>
        <v>44179</v>
      </c>
      <c r="W423" s="127">
        <v>0</v>
      </c>
      <c r="X423" s="43"/>
    </row>
    <row r="424" spans="1:24" s="52" customFormat="1" ht="24" customHeight="1" x14ac:dyDescent="0.2">
      <c r="A424" s="34" t="str">
        <f t="shared" si="172"/>
        <v/>
      </c>
      <c r="B424" s="35">
        <f t="shared" ref="B424:B425" si="178">+B423</f>
        <v>15</v>
      </c>
      <c r="C424" s="204" t="s">
        <v>31</v>
      </c>
      <c r="D424" s="204"/>
      <c r="E424" s="205"/>
      <c r="F424" s="204"/>
      <c r="G424" s="204"/>
      <c r="H424" s="204"/>
      <c r="I424" s="204"/>
      <c r="J424" s="204"/>
      <c r="K424" s="107"/>
      <c r="L424" s="204" t="s">
        <v>0</v>
      </c>
      <c r="M424" s="204"/>
      <c r="N424" s="204"/>
      <c r="O424" s="204"/>
      <c r="P424" s="204"/>
      <c r="Q424" s="204"/>
      <c r="R424" s="204"/>
      <c r="S424" s="204"/>
      <c r="U424" s="42"/>
      <c r="V424" s="123"/>
      <c r="W424" s="128"/>
      <c r="X424" s="53"/>
    </row>
    <row r="425" spans="1:24" s="64" customFormat="1" ht="42.75" x14ac:dyDescent="0.2">
      <c r="A425" s="34" t="str">
        <f t="shared" si="172"/>
        <v/>
      </c>
      <c r="B425" s="35">
        <f t="shared" si="178"/>
        <v>15</v>
      </c>
      <c r="C425" s="108" t="s">
        <v>1</v>
      </c>
      <c r="D425" s="109" t="s">
        <v>2</v>
      </c>
      <c r="E425" s="110" t="s">
        <v>25</v>
      </c>
      <c r="F425" s="110" t="s">
        <v>3</v>
      </c>
      <c r="G425" s="111" t="s">
        <v>10</v>
      </c>
      <c r="H425" s="111" t="s">
        <v>24</v>
      </c>
      <c r="I425" s="111" t="s">
        <v>4</v>
      </c>
      <c r="J425" s="112" t="s">
        <v>5</v>
      </c>
      <c r="K425" s="59"/>
      <c r="L425" s="60" t="s">
        <v>1</v>
      </c>
      <c r="M425" s="61" t="s">
        <v>2</v>
      </c>
      <c r="N425" s="62" t="s">
        <v>25</v>
      </c>
      <c r="O425" s="56" t="s">
        <v>3</v>
      </c>
      <c r="P425" s="63" t="s">
        <v>11</v>
      </c>
      <c r="Q425" s="63" t="s">
        <v>24</v>
      </c>
      <c r="R425" s="63" t="s">
        <v>4</v>
      </c>
      <c r="S425" s="58" t="s">
        <v>5</v>
      </c>
      <c r="U425" s="65"/>
      <c r="V425" s="124"/>
      <c r="W425" s="129"/>
      <c r="X425" s="66"/>
    </row>
    <row r="426" spans="1:24" s="77" customFormat="1" ht="24" customHeight="1" x14ac:dyDescent="0.2">
      <c r="A426" s="34" t="str">
        <f t="shared" si="172"/>
        <v/>
      </c>
      <c r="B426" s="35">
        <f t="shared" si="160"/>
        <v>15</v>
      </c>
      <c r="C426" s="197" t="str">
        <f>CONCATENATE("Hai  ",CHAR(10),DAY(V423),"/",MONTH(V423))</f>
        <v>Hai  
14/12</v>
      </c>
      <c r="D426" s="67">
        <v>1</v>
      </c>
      <c r="E426" s="68">
        <f ca="1">COUNTIF($G$6:G426,G426)+COUNTIF(OFFSET($P$6,0,0,IF(MOD(ROW(P426),5)&lt;&gt;0,INT((ROW(P426)-ROW($P$6)+1)/5)*5,INT((ROW(P426)-ROW($P$6))/5)*5),1),G426)</f>
        <v>15</v>
      </c>
      <c r="F426" s="68">
        <f t="shared" ref="F426:F450" ca="1" si="179">IF(G426=0,"",VLOOKUP(E426&amp;G426,PPCT,2,0))</f>
        <v>15</v>
      </c>
      <c r="G426" s="181" t="str">
        <f>TKB!$C$4</f>
        <v>HĐTT-CC</v>
      </c>
      <c r="H426" s="69"/>
      <c r="I426" s="70" t="str">
        <f t="shared" ref="I426:I450" ca="1" si="180">IF(G426=0,"",VLOOKUP(E426&amp;G426,PPCT,6,0))</f>
        <v>Chào cờ</v>
      </c>
      <c r="J426" s="71">
        <f t="shared" ref="J426:J438" ca="1" si="181">IF(G426=0,"",VLOOKUP(E426&amp;G426,PPCT,7,0))</f>
        <v>0</v>
      </c>
      <c r="K426" s="72"/>
      <c r="L426" s="198" t="str">
        <f>+C426</f>
        <v>Hai  
14/12</v>
      </c>
      <c r="M426" s="73">
        <v>1</v>
      </c>
      <c r="N426" s="74">
        <f ca="1">IF(P426=0,"",COUNTIF($P$6:P426,P426)+COUNTIF(OFFSET($G$6,0,0,INT((ROW(G426)-ROW($G$6))/5+1)*5,1),P426))</f>
        <v>15</v>
      </c>
      <c r="O426" s="68">
        <f t="shared" ref="O426:O450" ca="1" si="182">IF(P426=0,"",VLOOKUP(N426&amp;P426,PPCT,2,0))</f>
        <v>15</v>
      </c>
      <c r="P426" s="185" t="str">
        <f>TKB!$D$4</f>
        <v>Âm nhạc</v>
      </c>
      <c r="Q426" s="69"/>
      <c r="R426" s="75" t="str">
        <f t="shared" ref="R426:R450" ca="1" si="183">IF(P426=0,"",VLOOKUP(N426&amp;P426,PPCT,6,0))</f>
        <v>Ôn tập 3 bài hát: Chúc mừng sinh nhật, Cộc cách tùng cheng, Chiến sĩ tí hon.</v>
      </c>
      <c r="S426" s="76">
        <f t="shared" ref="S426:S450" ca="1" si="184">IF(P426=0,"",VLOOKUP(N426&amp;P426,PPCT,7,0))</f>
        <v>0</v>
      </c>
      <c r="U426" s="42"/>
      <c r="V426" s="122"/>
      <c r="W426" s="126"/>
      <c r="X426" s="78"/>
    </row>
    <row r="427" spans="1:24" s="77" customFormat="1" ht="24" customHeight="1" x14ac:dyDescent="0.2">
      <c r="A427" s="34" t="str">
        <f t="shared" si="172"/>
        <v/>
      </c>
      <c r="B427" s="35">
        <f t="shared" si="160"/>
        <v>15</v>
      </c>
      <c r="C427" s="198"/>
      <c r="D427" s="79">
        <v>2</v>
      </c>
      <c r="E427" s="80">
        <f ca="1">COUNTIF($G$6:G427,G427)+COUNTIF(OFFSET($P$6,0,0,IF(MOD(ROW(P427),5)&lt;&gt;0,INT((ROW(P427)-ROW($P$6)+1)/5)*5,INT((ROW(P427)-ROW($P$6))/5)*5),1),G427)</f>
        <v>71</v>
      </c>
      <c r="F427" s="80">
        <f t="shared" ca="1" si="179"/>
        <v>71</v>
      </c>
      <c r="G427" s="182" t="str">
        <f>TKB!$C$5</f>
        <v>Toán</v>
      </c>
      <c r="H427" s="81"/>
      <c r="I427" s="82" t="str">
        <f t="shared" ca="1" si="180"/>
        <v>100 trừ đi 1 số</v>
      </c>
      <c r="J427" s="83" t="str">
        <f t="shared" ca="1" si="181"/>
        <v>SGK, bảng phụ, MT-MC</v>
      </c>
      <c r="K427" s="72"/>
      <c r="L427" s="198"/>
      <c r="M427" s="79">
        <v>2</v>
      </c>
      <c r="N427" s="84">
        <f ca="1">IF(P427=0,"",COUNTIF($P$6:P427,P427)+COUNTIF(OFFSET($G$6,0,0,INT((ROW(G427)-ROW($G$6))/5+1)*5,1),P427))</f>
        <v>29</v>
      </c>
      <c r="O427" s="84">
        <f t="shared" ca="1" si="182"/>
        <v>29</v>
      </c>
      <c r="P427" s="182" t="str">
        <f>TKB!$D$5</f>
        <v>Thể dục</v>
      </c>
      <c r="Q427" s="81"/>
      <c r="R427" s="82" t="str">
        <f t="shared" ca="1" si="183"/>
        <v>Đi thường theo nhịp. Trò chơi: Đi thường theo nhịp, trò chơi: Vòng tròn</v>
      </c>
      <c r="S427" s="85">
        <f t="shared" ca="1" si="184"/>
        <v>0</v>
      </c>
      <c r="U427" s="42"/>
      <c r="V427" s="122"/>
      <c r="W427" s="126"/>
      <c r="X427" s="78"/>
    </row>
    <row r="428" spans="1:24" s="77" customFormat="1" ht="24" customHeight="1" x14ac:dyDescent="0.2">
      <c r="A428" s="34" t="str">
        <f t="shared" si="172"/>
        <v/>
      </c>
      <c r="B428" s="35">
        <f t="shared" si="160"/>
        <v>15</v>
      </c>
      <c r="C428" s="198"/>
      <c r="D428" s="73">
        <v>3</v>
      </c>
      <c r="E428" s="84">
        <f ca="1">COUNTIF($G$6:G428,G428)+COUNTIF(OFFSET($P$6,0,0,IF(MOD(ROW(P428),5)&lt;&gt;0,INT((ROW(P428)-ROW($P$6)+1)/5)*5,INT((ROW(P428)-ROW($P$6))/5)*5),1),G428)</f>
        <v>43</v>
      </c>
      <c r="F428" s="84">
        <f t="shared" ca="1" si="179"/>
        <v>43</v>
      </c>
      <c r="G428" s="182" t="str">
        <f>TKB!$C$6</f>
        <v>Tập đọc</v>
      </c>
      <c r="H428" s="81"/>
      <c r="I428" s="82" t="str">
        <f t="shared" ca="1" si="180"/>
        <v>Hai anh em</v>
      </c>
      <c r="J428" s="83" t="str">
        <f t="shared" ca="1" si="181"/>
        <v>Máy chiếu, GAĐT</v>
      </c>
      <c r="K428" s="72"/>
      <c r="L428" s="198"/>
      <c r="M428" s="73">
        <v>3</v>
      </c>
      <c r="N428" s="84">
        <f ca="1">IF(P428=0,"",COUNTIF($P$6:P428,P428)+COUNTIF(OFFSET($G$6,0,0,INT((ROW(G428)-ROW($G$6))/5+1)*5,1),P428))</f>
        <v>43</v>
      </c>
      <c r="O428" s="74">
        <f t="shared" ca="1" si="182"/>
        <v>43</v>
      </c>
      <c r="P428" s="185" t="str">
        <f>TKB!$D$6</f>
        <v>HDH-TV</v>
      </c>
      <c r="Q428" s="81"/>
      <c r="R428" s="75" t="str">
        <f t="shared" ca="1" si="183"/>
        <v>Tập làm văn</v>
      </c>
      <c r="S428" s="83" t="str">
        <f t="shared" ca="1" si="184"/>
        <v>Vở CEHTV, BP, PM</v>
      </c>
      <c r="U428" s="42"/>
      <c r="V428" s="122"/>
      <c r="W428" s="126"/>
      <c r="X428" s="78"/>
    </row>
    <row r="429" spans="1:24" s="77" customFormat="1" ht="24" customHeight="1" x14ac:dyDescent="0.2">
      <c r="A429" s="34" t="str">
        <f t="shared" si="172"/>
        <v/>
      </c>
      <c r="B429" s="35">
        <f t="shared" si="160"/>
        <v>15</v>
      </c>
      <c r="C429" s="198"/>
      <c r="D429" s="79">
        <v>4</v>
      </c>
      <c r="E429" s="84">
        <f ca="1">COUNTIF($G$6:G429,G429)+COUNTIF(OFFSET($P$6,0,0,IF(MOD(ROW(P429),5)&lt;&gt;0,INT((ROW(P429)-ROW($P$6)+1)/5)*5,INT((ROW(P429)-ROW($P$6))/5)*5),1),G429)</f>
        <v>44</v>
      </c>
      <c r="F429" s="84">
        <f t="shared" ca="1" si="179"/>
        <v>44</v>
      </c>
      <c r="G429" s="182" t="str">
        <f>TKB!$C$7</f>
        <v>Tập đọc</v>
      </c>
      <c r="H429" s="81"/>
      <c r="I429" s="82" t="str">
        <f t="shared" ca="1" si="180"/>
        <v>Hai anh em</v>
      </c>
      <c r="J429" s="83" t="str">
        <f t="shared" ca="1" si="181"/>
        <v>Máy chiếu, GAĐT</v>
      </c>
      <c r="K429" s="72"/>
      <c r="L429" s="198"/>
      <c r="M429" s="79">
        <v>4</v>
      </c>
      <c r="N429" s="84" t="str">
        <f ca="1">IF(P429=0,"",COUNTIF($P$6:P429,P429)+COUNTIF(OFFSET($G$6,0,0,INT((ROW(G429)-ROW($G$6))/5+1)*5,1),P429))</f>
        <v/>
      </c>
      <c r="O429" s="84" t="str">
        <f t="shared" si="182"/>
        <v/>
      </c>
      <c r="P429" s="182">
        <f>TKB!$D$7</f>
        <v>0</v>
      </c>
      <c r="Q429" s="81"/>
      <c r="R429" s="82" t="str">
        <f t="shared" si="183"/>
        <v/>
      </c>
      <c r="S429" s="76" t="str">
        <f t="shared" si="184"/>
        <v/>
      </c>
      <c r="U429" s="42"/>
      <c r="V429" s="122"/>
      <c r="W429" s="126"/>
      <c r="X429" s="78"/>
    </row>
    <row r="430" spans="1:24" s="77" customFormat="1" ht="24" customHeight="1" x14ac:dyDescent="0.2">
      <c r="A430" s="34" t="str">
        <f t="shared" si="172"/>
        <v/>
      </c>
      <c r="B430" s="35">
        <f t="shared" si="160"/>
        <v>15</v>
      </c>
      <c r="C430" s="198"/>
      <c r="D430" s="87">
        <v>5</v>
      </c>
      <c r="E430" s="88">
        <f ca="1">COUNTIF($G$6:G430,G430)+COUNTIF(OFFSET($P$6,0,0,IF(MOD(ROW(P430),5)&lt;&gt;0,INT((ROW(P430)-ROW($P$6)+1)/5)*5,INT((ROW(P430)-ROW($P$6))/5)*5),1),G430)</f>
        <v>183</v>
      </c>
      <c r="F430" s="88" t="str">
        <f t="shared" si="179"/>
        <v/>
      </c>
      <c r="G430" s="183">
        <f>TKB!$C$8</f>
        <v>0</v>
      </c>
      <c r="H430" s="89"/>
      <c r="I430" s="90" t="str">
        <f t="shared" si="180"/>
        <v/>
      </c>
      <c r="J430" s="91" t="str">
        <f t="shared" si="181"/>
        <v/>
      </c>
      <c r="K430" s="72"/>
      <c r="L430" s="198"/>
      <c r="M430" s="87">
        <v>5</v>
      </c>
      <c r="N430" s="84" t="str">
        <f ca="1">IF(P430=0,"",COUNTIF($P$6:P430,P430)+COUNTIF(OFFSET($G$6,0,0,INT((ROW(G430)-ROW($G$6))/5+1)*5,1),P430))</f>
        <v/>
      </c>
      <c r="O430" s="92" t="str">
        <f t="shared" si="182"/>
        <v/>
      </c>
      <c r="P430" s="183">
        <f>TKB!$D$8</f>
        <v>0</v>
      </c>
      <c r="Q430" s="89"/>
      <c r="R430" s="90" t="str">
        <f t="shared" si="183"/>
        <v/>
      </c>
      <c r="S430" s="91" t="str">
        <f t="shared" si="184"/>
        <v/>
      </c>
      <c r="U430" s="42"/>
      <c r="V430" s="122"/>
      <c r="W430" s="126"/>
      <c r="X430" s="78"/>
    </row>
    <row r="431" spans="1:24" s="77" customFormat="1" ht="24" customHeight="1" x14ac:dyDescent="0.2">
      <c r="A431" s="34" t="str">
        <f t="shared" si="172"/>
        <v/>
      </c>
      <c r="B431" s="35">
        <f t="shared" si="160"/>
        <v>15</v>
      </c>
      <c r="C431" s="200" t="str">
        <f>CONCATENATE("Ba  ",CHAR(10),DAY(V423+1),"/",MONTH(V423+1))</f>
        <v>Ba  
15/12</v>
      </c>
      <c r="D431" s="67">
        <v>1</v>
      </c>
      <c r="E431" s="68">
        <f ca="1">COUNTIF($G$6:G431,G431)+COUNTIF(OFFSET($P$6,0,0,IF(MOD(ROW(P431),5)&lt;&gt;0,INT((ROW(P431)-ROW($P$6)+1)/5)*5,INT((ROW(P431)-ROW($P$6))/5)*5),1),G431)</f>
        <v>29</v>
      </c>
      <c r="F431" s="68">
        <f t="shared" ca="1" si="179"/>
        <v>29</v>
      </c>
      <c r="G431" s="182" t="str">
        <f>TKB!$C$9</f>
        <v>Chính tả</v>
      </c>
      <c r="H431" s="93"/>
      <c r="I431" s="70" t="str">
        <f t="shared" ca="1" si="180"/>
        <v>TC: Hai anh em.</v>
      </c>
      <c r="J431" s="71" t="str">
        <f t="shared" ca="1" si="181"/>
        <v>vở mẫu, MT-MC</v>
      </c>
      <c r="K431" s="72"/>
      <c r="L431" s="200" t="str">
        <f>+C431</f>
        <v>Ba  
15/12</v>
      </c>
      <c r="M431" s="67">
        <v>1</v>
      </c>
      <c r="N431" s="94">
        <f ca="1">IF(P431=0,"",COUNTIF($P$6:P431,P431)+COUNTIF(OFFSET($G$6,0,0,INT((ROW(G431)-ROW($G$6))/5+1)*5,1),P431))</f>
        <v>15</v>
      </c>
      <c r="O431" s="94">
        <f t="shared" ca="1" si="182"/>
        <v>15</v>
      </c>
      <c r="P431" s="181" t="str">
        <f>TKB!$D$9</f>
        <v>Kể chuyện</v>
      </c>
      <c r="Q431" s="93"/>
      <c r="R431" s="70" t="str">
        <f t="shared" ca="1" si="183"/>
        <v>Hai anh em</v>
      </c>
      <c r="S431" s="71" t="str">
        <f t="shared" ca="1" si="184"/>
        <v>Tranh SGK</v>
      </c>
      <c r="U431" s="42"/>
      <c r="V431" s="122"/>
      <c r="W431" s="126"/>
      <c r="X431" s="78"/>
    </row>
    <row r="432" spans="1:24" s="77" customFormat="1" ht="24" customHeight="1" x14ac:dyDescent="0.2">
      <c r="A432" s="34" t="str">
        <f t="shared" si="172"/>
        <v/>
      </c>
      <c r="B432" s="35">
        <f t="shared" si="160"/>
        <v>15</v>
      </c>
      <c r="C432" s="201"/>
      <c r="D432" s="79">
        <v>2</v>
      </c>
      <c r="E432" s="80">
        <f ca="1">COUNTIF($G$6:G432,G432)+COUNTIF(OFFSET($P$6,0,0,IF(MOD(ROW(P432),5)&lt;&gt;0,INT((ROW(P432)-ROW($P$6)+1)/5)*5,INT((ROW(P432)-ROW($P$6))/5)*5),1),G432)</f>
        <v>72</v>
      </c>
      <c r="F432" s="80">
        <f t="shared" ca="1" si="179"/>
        <v>72</v>
      </c>
      <c r="G432" s="182" t="str">
        <f>TKB!$C$10</f>
        <v>Toán</v>
      </c>
      <c r="H432" s="81"/>
      <c r="I432" s="82" t="str">
        <f t="shared" ca="1" si="180"/>
        <v>Tìm số trừ</v>
      </c>
      <c r="J432" s="83" t="str">
        <f t="shared" ca="1" si="181"/>
        <v>SGK, bảng phụ, MT-MC</v>
      </c>
      <c r="K432" s="72"/>
      <c r="L432" s="201"/>
      <c r="M432" s="79">
        <v>2</v>
      </c>
      <c r="N432" s="84">
        <f ca="1">IF(P432=0,"",COUNTIF($P$6:P432,P432)+COUNTIF(OFFSET($G$6,0,0,INT((ROW(G432)-ROW($G$6))/5+1)*5,1),P432))</f>
        <v>30</v>
      </c>
      <c r="O432" s="84">
        <f t="shared" ca="1" si="182"/>
        <v>30</v>
      </c>
      <c r="P432" s="182" t="str">
        <f>TKB!$D$10</f>
        <v>Thể dục</v>
      </c>
      <c r="Q432" s="81"/>
      <c r="R432" s="82" t="str">
        <f t="shared" ca="1" si="183"/>
        <v>Ôn bài TDPTC. Trò chơi: Vòng tròn</v>
      </c>
      <c r="S432" s="83">
        <f t="shared" ca="1" si="184"/>
        <v>0</v>
      </c>
      <c r="U432" s="42"/>
      <c r="V432" s="122"/>
      <c r="W432" s="126"/>
      <c r="X432" s="78"/>
    </row>
    <row r="433" spans="1:24" s="77" customFormat="1" ht="24" customHeight="1" x14ac:dyDescent="0.2">
      <c r="A433" s="34" t="str">
        <f t="shared" si="172"/>
        <v/>
      </c>
      <c r="B433" s="35">
        <f t="shared" si="160"/>
        <v>15</v>
      </c>
      <c r="C433" s="201"/>
      <c r="D433" s="79">
        <v>3</v>
      </c>
      <c r="E433" s="80">
        <f ca="1">COUNTIF($G$6:G433,G433)+COUNTIF(OFFSET($P$6,0,0,IF(MOD(ROW(P433),5)&lt;&gt;0,INT((ROW(P433)-ROW($P$6)+1)/5)*5,INT((ROW(P433)-ROW($P$6))/5)*5),1),G433)</f>
        <v>15</v>
      </c>
      <c r="F433" s="80">
        <f t="shared" ca="1" si="179"/>
        <v>15</v>
      </c>
      <c r="G433" s="182" t="str">
        <f>TKB!$C$11</f>
        <v>Mĩ thuật</v>
      </c>
      <c r="H433" s="81"/>
      <c r="I433" s="82" t="str">
        <f t="shared" ca="1" si="180"/>
        <v xml:space="preserve">Khu vườn kì diệu </v>
      </c>
      <c r="J433" s="83">
        <f t="shared" ca="1" si="181"/>
        <v>0</v>
      </c>
      <c r="K433" s="72"/>
      <c r="L433" s="201"/>
      <c r="M433" s="73">
        <v>3</v>
      </c>
      <c r="N433" s="84">
        <f ca="1">IF(P433=0,"",COUNTIF($P$6:P433,P433)+COUNTIF(OFFSET($G$6,0,0,INT((ROW(G433)-ROW($G$6))/5+1)*5,1),P433))</f>
        <v>44</v>
      </c>
      <c r="O433" s="74">
        <f t="shared" ca="1" si="182"/>
        <v>44</v>
      </c>
      <c r="P433" s="185" t="str">
        <f>TKB!$D$11</f>
        <v>HDH-TV</v>
      </c>
      <c r="Q433" s="81"/>
      <c r="R433" s="82" t="str">
        <f t="shared" ca="1" si="183"/>
        <v>Tập đọc-Chính tả</v>
      </c>
      <c r="S433" s="83" t="str">
        <f t="shared" ca="1" si="184"/>
        <v>Vở CEHTV, BP, PM</v>
      </c>
      <c r="U433" s="42"/>
      <c r="V433" s="122"/>
      <c r="W433" s="126"/>
      <c r="X433" s="78"/>
    </row>
    <row r="434" spans="1:24" s="77" customFormat="1" ht="24" customHeight="1" x14ac:dyDescent="0.2">
      <c r="A434" s="34" t="str">
        <f t="shared" si="172"/>
        <v/>
      </c>
      <c r="B434" s="35">
        <f t="shared" si="160"/>
        <v>15</v>
      </c>
      <c r="C434" s="201"/>
      <c r="D434" s="79">
        <v>4</v>
      </c>
      <c r="E434" s="84">
        <f ca="1">COUNTIF($G$6:G434,G434)+COUNTIF(OFFSET($P$6,0,0,IF(MOD(ROW(P434),5)&lt;&gt;0,INT((ROW(P434)-ROW($P$6)+1)/5)*5,INT((ROW(P434)-ROW($P$6))/5)*5),1),G434)</f>
        <v>29</v>
      </c>
      <c r="F434" s="84">
        <f t="shared" ca="1" si="179"/>
        <v>29</v>
      </c>
      <c r="G434" s="182" t="str">
        <f>TKB!$C$12</f>
        <v>Tiếng Anh</v>
      </c>
      <c r="H434" s="81"/>
      <c r="I434" s="82" t="str">
        <f t="shared" ca="1" si="180"/>
        <v>Unit 7. Lesson 7 + 8</v>
      </c>
      <c r="J434" s="83">
        <f t="shared" ca="1" si="181"/>
        <v>0</v>
      </c>
      <c r="K434" s="72"/>
      <c r="L434" s="201"/>
      <c r="M434" s="79">
        <v>4</v>
      </c>
      <c r="N434" s="84">
        <f ca="1">IF(P434=0,"",COUNTIF($P$6:P434,P434)+COUNTIF(OFFSET($G$6,0,0,INT((ROW(G434)-ROW($G$6))/5+1)*5,1),P434))</f>
        <v>43</v>
      </c>
      <c r="O434" s="84">
        <f t="shared" ca="1" si="182"/>
        <v>43</v>
      </c>
      <c r="P434" s="182" t="str">
        <f>TKB!$D$12</f>
        <v>HDH-T</v>
      </c>
      <c r="Q434" s="81"/>
      <c r="R434" s="82" t="str">
        <f t="shared" ca="1" si="183"/>
        <v>Toán Ismart</v>
      </c>
      <c r="S434" s="83" t="str">
        <f t="shared" ca="1" si="184"/>
        <v>Vở CEHT, BP, PM</v>
      </c>
      <c r="U434" s="42"/>
      <c r="V434" s="122"/>
      <c r="W434" s="126"/>
      <c r="X434" s="78"/>
    </row>
    <row r="435" spans="1:24" s="77" customFormat="1" ht="24" customHeight="1" x14ac:dyDescent="0.2">
      <c r="A435" s="34" t="str">
        <f t="shared" si="172"/>
        <v/>
      </c>
      <c r="B435" s="35">
        <f t="shared" si="160"/>
        <v>15</v>
      </c>
      <c r="C435" s="202"/>
      <c r="D435" s="95">
        <v>5</v>
      </c>
      <c r="E435" s="88">
        <f ca="1">COUNTIF($G$6:G435,G435)+COUNTIF(OFFSET($P$6,0,0,IF(MOD(ROW(P435),5)&lt;&gt;0,INT((ROW(P435)-ROW($P$6)+1)/5)*5,INT((ROW(P435)-ROW($P$6))/5)*5),1),G435)</f>
        <v>186</v>
      </c>
      <c r="F435" s="88" t="str">
        <f t="shared" si="179"/>
        <v/>
      </c>
      <c r="G435" s="183">
        <f>TKB!$C$13</f>
        <v>0</v>
      </c>
      <c r="H435" s="89"/>
      <c r="I435" s="90" t="str">
        <f t="shared" si="180"/>
        <v/>
      </c>
      <c r="J435" s="91" t="str">
        <f t="shared" si="181"/>
        <v/>
      </c>
      <c r="K435" s="72"/>
      <c r="L435" s="202"/>
      <c r="M435" s="87">
        <v>5</v>
      </c>
      <c r="N435" s="84" t="str">
        <f ca="1">IF(P435=0,"",COUNTIF($P$6:P435,P435)+COUNTIF(OFFSET($G$6,0,0,INT((ROW(G435)-ROW($G$6))/5+1)*5,1),P435))</f>
        <v/>
      </c>
      <c r="O435" s="92" t="str">
        <f t="shared" si="182"/>
        <v/>
      </c>
      <c r="P435" s="183">
        <f>TKB!$D$13</f>
        <v>0</v>
      </c>
      <c r="Q435" s="89"/>
      <c r="R435" s="90" t="str">
        <f t="shared" si="183"/>
        <v/>
      </c>
      <c r="S435" s="91" t="str">
        <f t="shared" si="184"/>
        <v/>
      </c>
      <c r="U435" s="42"/>
      <c r="V435" s="122"/>
      <c r="W435" s="126"/>
      <c r="X435" s="78"/>
    </row>
    <row r="436" spans="1:24" s="77" customFormat="1" ht="24" customHeight="1" x14ac:dyDescent="0.2">
      <c r="A436" s="34" t="str">
        <f t="shared" si="172"/>
        <v/>
      </c>
      <c r="B436" s="35">
        <f t="shared" si="160"/>
        <v>15</v>
      </c>
      <c r="C436" s="200" t="str">
        <f>CONCATENATE("Tư ",CHAR(10),DAY(V423+2),"/",MONTH(V423+2))</f>
        <v>Tư 
16/12</v>
      </c>
      <c r="D436" s="67">
        <v>1</v>
      </c>
      <c r="E436" s="68">
        <f ca="1">COUNTIF($G$6:G436,G436)+COUNTIF(OFFSET($P$6,0,0,IF(MOD(ROW(P436),5)&lt;&gt;0,INT((ROW(P436)-ROW($P$6)+1)/5)*5,INT((ROW(P436)-ROW($P$6))/5)*5),1),G436)</f>
        <v>45</v>
      </c>
      <c r="F436" s="68">
        <f t="shared" ca="1" si="179"/>
        <v>45</v>
      </c>
      <c r="G436" s="182" t="str">
        <f>TKB!$C$14</f>
        <v>Tập đọc</v>
      </c>
      <c r="H436" s="93"/>
      <c r="I436" s="70" t="str">
        <f t="shared" ca="1" si="180"/>
        <v>Bé Hoa</v>
      </c>
      <c r="J436" s="71" t="str">
        <f t="shared" ca="1" si="181"/>
        <v>Máy chiếu, GAĐT</v>
      </c>
      <c r="K436" s="72"/>
      <c r="L436" s="200" t="str">
        <f>+C436</f>
        <v>Tư 
16/12</v>
      </c>
      <c r="M436" s="67">
        <v>1</v>
      </c>
      <c r="N436" s="94">
        <f ca="1">IF(P436=0,"",COUNTIF($P$6:P436,P436)+COUNTIF(OFFSET($G$6,0,0,INT((ROW(G436)-ROW($G$6))/5+1)*5,1),P436))</f>
        <v>15</v>
      </c>
      <c r="O436" s="94">
        <f t="shared" ca="1" si="182"/>
        <v>15</v>
      </c>
      <c r="P436" s="181" t="str">
        <f>TKB!$D$14</f>
        <v>HĐTT-ĐS</v>
      </c>
      <c r="Q436" s="93"/>
      <c r="R436" s="70" t="str">
        <f t="shared" ca="1" si="183"/>
        <v>Đọc sách</v>
      </c>
      <c r="S436" s="71" t="str">
        <f t="shared" ca="1" si="184"/>
        <v>sách, truyện</v>
      </c>
      <c r="U436" s="42"/>
      <c r="V436" s="122"/>
      <c r="W436" s="126"/>
      <c r="X436" s="78"/>
    </row>
    <row r="437" spans="1:24" s="77" customFormat="1" ht="24" customHeight="1" x14ac:dyDescent="0.2">
      <c r="A437" s="34" t="str">
        <f t="shared" si="172"/>
        <v/>
      </c>
      <c r="B437" s="35">
        <f t="shared" si="160"/>
        <v>15</v>
      </c>
      <c r="C437" s="201"/>
      <c r="D437" s="79">
        <v>2</v>
      </c>
      <c r="E437" s="80">
        <f ca="1">COUNTIF($G$6:G437,G437)+COUNTIF(OFFSET($P$6,0,0,IF(MOD(ROW(P437),5)&lt;&gt;0,INT((ROW(P437)-ROW($P$6)+1)/5)*5,INT((ROW(P437)-ROW($P$6))/5)*5),1),G437)</f>
        <v>30</v>
      </c>
      <c r="F437" s="80">
        <f t="shared" ca="1" si="179"/>
        <v>30</v>
      </c>
      <c r="G437" s="182" t="str">
        <f>TKB!$C$15</f>
        <v>Tiếng Anh</v>
      </c>
      <c r="H437" s="81"/>
      <c r="I437" s="82" t="str">
        <f t="shared" ca="1" si="180"/>
        <v>Stop and check</v>
      </c>
      <c r="J437" s="83">
        <f t="shared" ca="1" si="181"/>
        <v>0</v>
      </c>
      <c r="K437" s="72"/>
      <c r="L437" s="201"/>
      <c r="M437" s="79">
        <v>2</v>
      </c>
      <c r="N437" s="84">
        <f ca="1">IF(P437=0,"",COUNTIF($P$6:P437,P437)+COUNTIF(OFFSET($G$6,0,0,INT((ROW(G437)-ROW($G$6))/5+1)*5,1),P437))</f>
        <v>15</v>
      </c>
      <c r="O437" s="84">
        <f t="shared" ca="1" si="182"/>
        <v>18</v>
      </c>
      <c r="P437" s="181" t="str">
        <f>TKB!$D$15</f>
        <v>Âm nhạc TC</v>
      </c>
      <c r="Q437" s="81"/>
      <c r="R437" s="82" t="str">
        <f t="shared" ca="1" si="183"/>
        <v>Học bài hát: Hái hoa bên rừng</v>
      </c>
      <c r="S437" s="83">
        <f t="shared" ca="1" si="184"/>
        <v>0</v>
      </c>
      <c r="U437" s="42"/>
      <c r="V437" s="122"/>
      <c r="W437" s="126"/>
      <c r="X437" s="78"/>
    </row>
    <row r="438" spans="1:24" s="77" customFormat="1" ht="24" customHeight="1" x14ac:dyDescent="0.2">
      <c r="A438" s="34" t="str">
        <f t="shared" si="172"/>
        <v/>
      </c>
      <c r="B438" s="35">
        <f t="shared" si="160"/>
        <v>15</v>
      </c>
      <c r="C438" s="201"/>
      <c r="D438" s="79">
        <v>3</v>
      </c>
      <c r="E438" s="80">
        <f ca="1">COUNTIF($G$6:G438,G438)+COUNTIF(OFFSET($P$6,0,0,IF(MOD(ROW(P438),5)&lt;&gt;0,INT((ROW(P438)-ROW($P$6)+1)/5)*5,INT((ROW(P438)-ROW($P$6))/5)*5),1),G438)</f>
        <v>73</v>
      </c>
      <c r="F438" s="80">
        <f t="shared" ca="1" si="179"/>
        <v>73</v>
      </c>
      <c r="G438" s="182" t="str">
        <f>TKB!$C$16</f>
        <v>Toán</v>
      </c>
      <c r="H438" s="81"/>
      <c r="I438" s="82" t="str">
        <f t="shared" ca="1" si="180"/>
        <v>Đường thẳng</v>
      </c>
      <c r="J438" s="83" t="str">
        <f t="shared" ca="1" si="181"/>
        <v>SGK, bảng phụ, MT-MC</v>
      </c>
      <c r="K438" s="72"/>
      <c r="L438" s="201"/>
      <c r="M438" s="73">
        <v>3</v>
      </c>
      <c r="N438" s="84">
        <f ca="1">IF(P438=0,"",COUNTIF($P$6:P438,P438)+COUNTIF(OFFSET($G$6,0,0,INT((ROW(G438)-ROW($G$6))/5+1)*5,1),P438))</f>
        <v>44</v>
      </c>
      <c r="O438" s="74">
        <f t="shared" ca="1" si="182"/>
        <v>44</v>
      </c>
      <c r="P438" s="185" t="str">
        <f>TKB!$D$16</f>
        <v>HDH-T</v>
      </c>
      <c r="Q438" s="81"/>
      <c r="R438" s="82" t="str">
        <f t="shared" ca="1" si="183"/>
        <v>Đoạn thẳng, đường thẳng.</v>
      </c>
      <c r="S438" s="83" t="str">
        <f t="shared" ca="1" si="184"/>
        <v>Vở CEHT, BP, PM</v>
      </c>
      <c r="U438" s="42"/>
      <c r="V438" s="122"/>
      <c r="W438" s="126"/>
      <c r="X438" s="78"/>
    </row>
    <row r="439" spans="1:24" s="77" customFormat="1" ht="24" customHeight="1" x14ac:dyDescent="0.2">
      <c r="A439" s="34" t="str">
        <f t="shared" si="172"/>
        <v/>
      </c>
      <c r="B439" s="35">
        <f t="shared" si="160"/>
        <v>15</v>
      </c>
      <c r="C439" s="201"/>
      <c r="D439" s="79">
        <v>4</v>
      </c>
      <c r="E439" s="84">
        <f ca="1">COUNTIF($G$6:G439,G439)+COUNTIF(OFFSET($P$6,0,0,IF(MOD(ROW(P439),5)&lt;&gt;0,INT((ROW(P439)-ROW($P$6)+1)/5)*5,INT((ROW(P439)-ROW($P$6))/5)*5),1),G439)</f>
        <v>15</v>
      </c>
      <c r="F439" s="84">
        <f t="shared" ca="1" si="179"/>
        <v>15</v>
      </c>
      <c r="G439" s="182" t="str">
        <f>TKB!$C$17</f>
        <v>Tập viết</v>
      </c>
      <c r="H439" s="81"/>
      <c r="I439" s="82" t="str">
        <f t="shared" ca="1" si="180"/>
        <v>Chữ hoa N</v>
      </c>
      <c r="J439" s="83" t="str">
        <f ca="1">IF(G439=0,"",VLOOKUP(E439&amp;G439,PPCT,7,0))</f>
        <v xml:space="preserve">Chữ mẫu, bảng phụ, </v>
      </c>
      <c r="K439" s="72"/>
      <c r="L439" s="201"/>
      <c r="M439" s="79">
        <v>4</v>
      </c>
      <c r="N439" s="84">
        <f ca="1">IF(P439=0,"",COUNTIF($P$6:P439,P439)+COUNTIF(OFFSET($G$6,0,0,INT((ROW(G439)-ROW($G$6))/5+1)*5,1),P439))</f>
        <v>29</v>
      </c>
      <c r="O439" s="84">
        <f t="shared" ca="1" si="182"/>
        <v>29</v>
      </c>
      <c r="P439" s="182" t="str">
        <f>TKB!$D$17</f>
        <v>HĐTT-CĐ</v>
      </c>
      <c r="Q439" s="81"/>
      <c r="R439" s="82" t="str">
        <f t="shared" ca="1" si="183"/>
        <v>Khoa Ismart</v>
      </c>
      <c r="S439" s="83" t="str">
        <f t="shared" ca="1" si="184"/>
        <v>Tài liệu NSTLVM</v>
      </c>
      <c r="U439" s="42"/>
      <c r="V439" s="122"/>
      <c r="W439" s="126"/>
      <c r="X439" s="78"/>
    </row>
    <row r="440" spans="1:24" s="77" customFormat="1" ht="24" customHeight="1" x14ac:dyDescent="0.2">
      <c r="A440" s="34" t="str">
        <f t="shared" si="172"/>
        <v/>
      </c>
      <c r="B440" s="35">
        <f t="shared" si="160"/>
        <v>15</v>
      </c>
      <c r="C440" s="202"/>
      <c r="D440" s="95">
        <v>5</v>
      </c>
      <c r="E440" s="88">
        <f ca="1">COUNTIF($G$6:G440,G440)+COUNTIF(OFFSET($P$6,0,0,IF(MOD(ROW(P440),5)&lt;&gt;0,INT((ROW(P440)-ROW($P$6)+1)/5)*5,INT((ROW(P440)-ROW($P$6))/5)*5),1),G440)</f>
        <v>188</v>
      </c>
      <c r="F440" s="88" t="str">
        <f t="shared" si="179"/>
        <v/>
      </c>
      <c r="G440" s="183">
        <f>TKB!$C$18</f>
        <v>0</v>
      </c>
      <c r="H440" s="89"/>
      <c r="I440" s="90" t="str">
        <f t="shared" si="180"/>
        <v/>
      </c>
      <c r="J440" s="91" t="str">
        <f t="shared" ref="J440:J450" si="185">IF(G440=0,"",VLOOKUP(E440&amp;G440,PPCT,7,0))</f>
        <v/>
      </c>
      <c r="K440" s="72"/>
      <c r="L440" s="202"/>
      <c r="M440" s="87">
        <v>5</v>
      </c>
      <c r="N440" s="84" t="str">
        <f ca="1">IF(P440=0,"",COUNTIF($P$6:P440,P440)+COUNTIF(OFFSET($G$6,0,0,INT((ROW(G440)-ROW($G$6))/5+1)*5,1),P440))</f>
        <v/>
      </c>
      <c r="O440" s="92" t="str">
        <f t="shared" si="182"/>
        <v/>
      </c>
      <c r="P440" s="183">
        <f>TKB!$D$18</f>
        <v>0</v>
      </c>
      <c r="Q440" s="89"/>
      <c r="R440" s="90" t="str">
        <f t="shared" si="183"/>
        <v/>
      </c>
      <c r="S440" s="91" t="str">
        <f t="shared" si="184"/>
        <v/>
      </c>
      <c r="U440" s="42"/>
      <c r="V440" s="122"/>
      <c r="W440" s="126"/>
      <c r="X440" s="78"/>
    </row>
    <row r="441" spans="1:24" s="77" customFormat="1" ht="24" customHeight="1" x14ac:dyDescent="0.2">
      <c r="A441" s="34" t="str">
        <f t="shared" si="172"/>
        <v/>
      </c>
      <c r="B441" s="35">
        <f t="shared" si="160"/>
        <v>15</v>
      </c>
      <c r="C441" s="200" t="str">
        <f>CONCATENATE("Năm ",CHAR(10),DAY(V423+3),"/",MONTH(V423+3))</f>
        <v>Năm 
17/12</v>
      </c>
      <c r="D441" s="67">
        <v>1</v>
      </c>
      <c r="E441" s="68">
        <f ca="1">COUNTIF($G$6:G441,G441)+COUNTIF(OFFSET($P$6,0,0,IF(MOD(ROW(P441),5)&lt;&gt;0,INT((ROW(P441)-ROW($P$6)+1)/5)*5,INT((ROW(P441)-ROW($P$6))/5)*5),1),G441)</f>
        <v>30</v>
      </c>
      <c r="F441" s="68">
        <f t="shared" ca="1" si="179"/>
        <v>30</v>
      </c>
      <c r="G441" s="181" t="str">
        <f>TKB!$C$19</f>
        <v>Chính tả</v>
      </c>
      <c r="H441" s="93"/>
      <c r="I441" s="70" t="str">
        <f t="shared" ca="1" si="180"/>
        <v>NV: Bé Hoa.</v>
      </c>
      <c r="J441" s="71" t="str">
        <f t="shared" ca="1" si="185"/>
        <v>vở mẫu, MT-MC</v>
      </c>
      <c r="K441" s="72"/>
      <c r="L441" s="200" t="str">
        <f>+C441</f>
        <v>Năm 
17/12</v>
      </c>
      <c r="M441" s="67">
        <v>1</v>
      </c>
      <c r="N441" s="94">
        <f ca="1">IF(P441=0,"",COUNTIF($P$6:P441,P441)+COUNTIF(OFFSET($G$6,0,0,INT((ROW(G441)-ROW($G$6))/5+1)*5,1),P441))</f>
        <v>15</v>
      </c>
      <c r="O441" s="94">
        <f t="shared" ca="1" si="182"/>
        <v>15</v>
      </c>
      <c r="P441" s="181" t="str">
        <f>TKB!$D$19</f>
        <v>TN&amp;XH</v>
      </c>
      <c r="Q441" s="93"/>
      <c r="R441" s="70" t="str">
        <f t="shared" ca="1" si="183"/>
        <v>Trường học</v>
      </c>
      <c r="S441" s="71" t="str">
        <f t="shared" ca="1" si="184"/>
        <v>Tranh SGK, MT-MC</v>
      </c>
      <c r="U441" s="42"/>
      <c r="V441" s="122"/>
      <c r="W441" s="126"/>
      <c r="X441" s="78"/>
    </row>
    <row r="442" spans="1:24" s="77" customFormat="1" ht="24" customHeight="1" x14ac:dyDescent="0.2">
      <c r="A442" s="34" t="str">
        <f t="shared" si="172"/>
        <v/>
      </c>
      <c r="B442" s="35">
        <f t="shared" si="160"/>
        <v>15</v>
      </c>
      <c r="C442" s="201"/>
      <c r="D442" s="79">
        <v>2</v>
      </c>
      <c r="E442" s="80">
        <f ca="1">COUNTIF($G$6:G442,G442)+COUNTIF(OFFSET($P$6,0,0,IF(MOD(ROW(P442),5)&lt;&gt;0,INT((ROW(P442)-ROW($P$6)+1)/5)*5,INT((ROW(P442)-ROW($P$6))/5)*5),1),G442)</f>
        <v>74</v>
      </c>
      <c r="F442" s="80">
        <f t="shared" ca="1" si="179"/>
        <v>74</v>
      </c>
      <c r="G442" s="182" t="str">
        <f>TKB!$C$20</f>
        <v>Toán</v>
      </c>
      <c r="H442" s="81"/>
      <c r="I442" s="82" t="str">
        <f t="shared" ca="1" si="180"/>
        <v>Luyện tập</v>
      </c>
      <c r="J442" s="83" t="str">
        <f t="shared" ca="1" si="185"/>
        <v>SGK, bảng phụ, MT-MC</v>
      </c>
      <c r="K442" s="72"/>
      <c r="L442" s="201"/>
      <c r="M442" s="79">
        <v>2</v>
      </c>
      <c r="N442" s="84">
        <f ca="1">IF(P442=0,"",COUNTIF($P$6:P442,P442)+COUNTIF(OFFSET($G$6,0,0,INT((ROW(G442)-ROW($G$6))/5+1)*5,1),P442))</f>
        <v>15</v>
      </c>
      <c r="O442" s="84">
        <f t="shared" ca="1" si="182"/>
        <v>15</v>
      </c>
      <c r="P442" s="182" t="str">
        <f>TKB!$D$20</f>
        <v>Thủ công</v>
      </c>
      <c r="Q442" s="81"/>
      <c r="R442" s="82" t="str">
        <f t="shared" ca="1" si="183"/>
        <v>Gấp, cắt, dán biển báo giao thông chỉ lối đi thuận chiều và biển báo cấm xe đi ngược chiều</v>
      </c>
      <c r="S442" s="83" t="str">
        <f t="shared" ca="1" si="184"/>
        <v>GM, kéo, tranh QT</v>
      </c>
      <c r="U442" s="42"/>
      <c r="V442" s="122"/>
      <c r="W442" s="126"/>
      <c r="X442" s="78"/>
    </row>
    <row r="443" spans="1:24" s="77" customFormat="1" ht="24" customHeight="1" x14ac:dyDescent="0.2">
      <c r="A443" s="34" t="str">
        <f t="shared" si="172"/>
        <v/>
      </c>
      <c r="B443" s="35">
        <f t="shared" si="160"/>
        <v>15</v>
      </c>
      <c r="C443" s="201"/>
      <c r="D443" s="79">
        <v>3</v>
      </c>
      <c r="E443" s="84">
        <f ca="1">COUNTIF($G$6:G443,G443)+COUNTIF(OFFSET($P$6,0,0,IF(MOD(ROW(P443),5)&lt;&gt;0,INT((ROW(P443)-ROW($P$6)+1)/5)*5,INT((ROW(P443)-ROW($P$6))/5)*5),1),G443)</f>
        <v>15</v>
      </c>
      <c r="F443" s="84">
        <f t="shared" ca="1" si="179"/>
        <v>15</v>
      </c>
      <c r="G443" s="182" t="str">
        <f>TKB!$C$21</f>
        <v>Thể dục TC</v>
      </c>
      <c r="H443" s="81"/>
      <c r="I443" s="82" t="str">
        <f t="shared" ca="1" si="180"/>
        <v>Ôn trò chơi vòng tròn. Nhanh lên bạn ơi</v>
      </c>
      <c r="J443" s="83">
        <f t="shared" ca="1" si="185"/>
        <v>0</v>
      </c>
      <c r="K443" s="72"/>
      <c r="L443" s="201"/>
      <c r="M443" s="73">
        <v>3</v>
      </c>
      <c r="N443" s="84">
        <f ca="1">IF(P443=0,"",COUNTIF($P$6:P443,P443)+COUNTIF(OFFSET($G$6,0,0,INT((ROW(G443)-ROW($G$6))/5+1)*5,1),P443))</f>
        <v>45</v>
      </c>
      <c r="O443" s="74">
        <f t="shared" ca="1" si="182"/>
        <v>45</v>
      </c>
      <c r="P443" s="185" t="str">
        <f>TKB!$D$21</f>
        <v>HDH-TV</v>
      </c>
      <c r="Q443" s="81"/>
      <c r="R443" s="82" t="str">
        <f t="shared" ca="1" si="183"/>
        <v>Luyện từ và câu</v>
      </c>
      <c r="S443" s="83" t="str">
        <f t="shared" ca="1" si="184"/>
        <v>Vở CEHTV, BP, PM</v>
      </c>
      <c r="U443" s="42"/>
      <c r="V443" s="122"/>
      <c r="W443" s="126"/>
      <c r="X443" s="78"/>
    </row>
    <row r="444" spans="1:24" s="77" customFormat="1" ht="24" customHeight="1" x14ac:dyDescent="0.2">
      <c r="A444" s="34" t="str">
        <f t="shared" si="172"/>
        <v/>
      </c>
      <c r="B444" s="35">
        <f t="shared" si="160"/>
        <v>15</v>
      </c>
      <c r="C444" s="201"/>
      <c r="D444" s="79">
        <v>4</v>
      </c>
      <c r="E444" s="84">
        <f ca="1">COUNTIF($G$6:G444,G444)+COUNTIF(OFFSET($P$6,0,0,IF(MOD(ROW(P444),5)&lt;&gt;0,INT((ROW(P444)-ROW($P$6)+1)/5)*5,INT((ROW(P444)-ROW($P$6))/5)*5),1),G444)</f>
        <v>15</v>
      </c>
      <c r="F444" s="84">
        <f t="shared" ca="1" si="179"/>
        <v>15</v>
      </c>
      <c r="G444" s="182" t="str">
        <f>TKB!$C$22</f>
        <v>LT &amp; Câu</v>
      </c>
      <c r="H444" s="81"/>
      <c r="I444" s="82" t="str">
        <f t="shared" ca="1" si="180"/>
        <v>Từ chỉ đặc điểm. Câu kiểu Ai thế nào?</v>
      </c>
      <c r="J444" s="83" t="str">
        <f t="shared" ca="1" si="185"/>
        <v>bảng phụ, MT-MC</v>
      </c>
      <c r="K444" s="72"/>
      <c r="L444" s="201"/>
      <c r="M444" s="79">
        <v>4</v>
      </c>
      <c r="N444" s="84">
        <f ca="1">IF(P444=0,"",COUNTIF($P$6:P444,P444)+COUNTIF(OFFSET($G$6,0,0,INT((ROW(G444)-ROW($G$6))/5+1)*5,1),P444))</f>
        <v>30</v>
      </c>
      <c r="O444" s="84">
        <f t="shared" ca="1" si="182"/>
        <v>30</v>
      </c>
      <c r="P444" s="182" t="str">
        <f>TKB!$D$22</f>
        <v>HĐTT-CĐ</v>
      </c>
      <c r="Q444" s="81"/>
      <c r="R444" s="82" t="str">
        <f t="shared" ca="1" si="183"/>
        <v>GDNSTLVM: Bài 8: Cách nằm ngồi của em</v>
      </c>
      <c r="S444" s="83" t="str">
        <f t="shared" ca="1" si="184"/>
        <v>tư liệu</v>
      </c>
      <c r="U444" s="42"/>
      <c r="V444" s="122"/>
      <c r="W444" s="126"/>
      <c r="X444" s="78"/>
    </row>
    <row r="445" spans="1:24" s="77" customFormat="1" ht="24" customHeight="1" x14ac:dyDescent="0.2">
      <c r="A445" s="34" t="str">
        <f t="shared" si="172"/>
        <v/>
      </c>
      <c r="B445" s="35">
        <f t="shared" si="160"/>
        <v>15</v>
      </c>
      <c r="C445" s="202"/>
      <c r="D445" s="95">
        <v>5</v>
      </c>
      <c r="E445" s="88">
        <f ca="1">COUNTIF($G$6:G445,G445)+COUNTIF(OFFSET($P$6,0,0,IF(MOD(ROW(P445),5)&lt;&gt;0,INT((ROW(P445)-ROW($P$6)+1)/5)*5,INT((ROW(P445)-ROW($P$6))/5)*5),1),G445)</f>
        <v>190</v>
      </c>
      <c r="F445" s="88" t="str">
        <f t="shared" si="179"/>
        <v/>
      </c>
      <c r="G445" s="183">
        <f>TKB!$C$23</f>
        <v>0</v>
      </c>
      <c r="H445" s="89"/>
      <c r="I445" s="90" t="str">
        <f t="shared" si="180"/>
        <v/>
      </c>
      <c r="J445" s="91" t="str">
        <f t="shared" si="185"/>
        <v/>
      </c>
      <c r="K445" s="72"/>
      <c r="L445" s="202"/>
      <c r="M445" s="87">
        <v>5</v>
      </c>
      <c r="N445" s="84" t="str">
        <f ca="1">IF(P445=0,"",COUNTIF($P$6:P445,P445)+COUNTIF(OFFSET($G$6,0,0,INT((ROW(G445)-ROW($G$6))/5+1)*5,1),P445))</f>
        <v/>
      </c>
      <c r="O445" s="92" t="str">
        <f t="shared" si="182"/>
        <v/>
      </c>
      <c r="P445" s="183">
        <f>TKB!$D$23</f>
        <v>0</v>
      </c>
      <c r="Q445" s="89"/>
      <c r="R445" s="90" t="str">
        <f t="shared" si="183"/>
        <v/>
      </c>
      <c r="S445" s="91" t="str">
        <f t="shared" si="184"/>
        <v/>
      </c>
      <c r="U445" s="42"/>
      <c r="V445" s="122"/>
      <c r="W445" s="126"/>
      <c r="X445" s="78"/>
    </row>
    <row r="446" spans="1:24" s="77" customFormat="1" ht="24" customHeight="1" x14ac:dyDescent="0.2">
      <c r="A446" s="34" t="str">
        <f t="shared" si="172"/>
        <v/>
      </c>
      <c r="B446" s="35">
        <f t="shared" si="160"/>
        <v>15</v>
      </c>
      <c r="C446" s="197" t="str">
        <f>CONCATENATE("Sáu ",CHAR(10),DAY(V423+4),"/",MONTH(V423+4))</f>
        <v>Sáu 
18/12</v>
      </c>
      <c r="D446" s="67">
        <v>1</v>
      </c>
      <c r="E446" s="68">
        <f ca="1">COUNTIF($G$6:G446,G446)+COUNTIF(OFFSET($P$6,0,0,IF(MOD(ROW(P446),5)&lt;&gt;0,INT((ROW(P446)-ROW($P$6)+1)/5)*5,INT((ROW(P446)-ROW($P$6))/5)*5),1),G446)</f>
        <v>15</v>
      </c>
      <c r="F446" s="68">
        <f t="shared" ca="1" si="179"/>
        <v>15</v>
      </c>
      <c r="G446" s="182" t="str">
        <f>TKB!$C$24</f>
        <v>Mĩ thuật TC</v>
      </c>
      <c r="H446" s="93"/>
      <c r="I446" s="70" t="str">
        <f t="shared" ca="1" si="180"/>
        <v>VT: đề tài trường em</v>
      </c>
      <c r="J446" s="71">
        <f t="shared" ca="1" si="185"/>
        <v>0</v>
      </c>
      <c r="K446" s="72"/>
      <c r="L446" s="197" t="str">
        <f>+C446</f>
        <v>Sáu 
18/12</v>
      </c>
      <c r="M446" s="67">
        <v>1</v>
      </c>
      <c r="N446" s="94">
        <f ca="1">IF(P446=0,"",COUNTIF($P$6:P446,P446)+COUNTIF(OFFSET($G$6,0,0,INT((ROW(G446)-ROW($G$6))/5+1)*5,1),P446))</f>
        <v>45</v>
      </c>
      <c r="O446" s="94">
        <f t="shared" ca="1" si="182"/>
        <v>45</v>
      </c>
      <c r="P446" s="181" t="str">
        <f>TKB!$D$24</f>
        <v>HDH-T</v>
      </c>
      <c r="Q446" s="93"/>
      <c r="R446" s="82" t="str">
        <f t="shared" ca="1" si="183"/>
        <v>Luyện tập chung</v>
      </c>
      <c r="S446" s="71" t="str">
        <f t="shared" ca="1" si="184"/>
        <v>Vở CEHT, BP, PM</v>
      </c>
      <c r="U446" s="42"/>
      <c r="V446" s="122"/>
      <c r="W446" s="126"/>
      <c r="X446" s="78"/>
    </row>
    <row r="447" spans="1:24" s="77" customFormat="1" ht="24" customHeight="1" x14ac:dyDescent="0.2">
      <c r="A447" s="34" t="str">
        <f t="shared" si="172"/>
        <v/>
      </c>
      <c r="B447" s="35">
        <f t="shared" si="160"/>
        <v>15</v>
      </c>
      <c r="C447" s="198"/>
      <c r="D447" s="79">
        <v>2</v>
      </c>
      <c r="E447" s="80">
        <f ca="1">COUNTIF($G$6:G447,G447)+COUNTIF(OFFSET($P$6,0,0,IF(MOD(ROW(P447),5)&lt;&gt;0,INT((ROW(P447)-ROW($P$6)+1)/5)*5,INT((ROW(P447)-ROW($P$6))/5)*5),1),G447)</f>
        <v>15</v>
      </c>
      <c r="F447" s="80">
        <f t="shared" ca="1" si="179"/>
        <v>15</v>
      </c>
      <c r="G447" s="182" t="str">
        <f>TKB!$C$25</f>
        <v>Tập làm văn</v>
      </c>
      <c r="H447" s="81"/>
      <c r="I447" s="82" t="str">
        <f t="shared" ca="1" si="180"/>
        <v>Chia vui. Kể về anh chị em.</v>
      </c>
      <c r="J447" s="83" t="str">
        <f t="shared" ca="1" si="185"/>
        <v>MT-MC,bảng phụ</v>
      </c>
      <c r="K447" s="72"/>
      <c r="L447" s="198"/>
      <c r="M447" s="79">
        <v>2</v>
      </c>
      <c r="N447" s="84">
        <f ca="1">IF(P447=0,"",COUNTIF($P$6:P447,P447)+COUNTIF(OFFSET($G$6,0,0,INT((ROW(G447)-ROW($G$6))/5+1)*5,1),P447))</f>
        <v>15</v>
      </c>
      <c r="O447" s="84">
        <f t="shared" ca="1" si="182"/>
        <v>15</v>
      </c>
      <c r="P447" s="182" t="str">
        <f>TKB!$D$25</f>
        <v>HĐTT-SHL</v>
      </c>
      <c r="Q447" s="81"/>
      <c r="R447" s="82" t="str">
        <f t="shared" ca="1" si="183"/>
        <v>Sơ kết tuần 15</v>
      </c>
      <c r="S447" s="83" t="str">
        <f t="shared" ca="1" si="184"/>
        <v>phần thưởng</v>
      </c>
      <c r="U447" s="42"/>
      <c r="V447" s="122"/>
      <c r="W447" s="126"/>
      <c r="X447" s="78"/>
    </row>
    <row r="448" spans="1:24" s="77" customFormat="1" ht="24" customHeight="1" x14ac:dyDescent="0.2">
      <c r="A448" s="34" t="str">
        <f t="shared" si="172"/>
        <v/>
      </c>
      <c r="B448" s="35">
        <f t="shared" ref="B448:B511" si="186">+B447</f>
        <v>15</v>
      </c>
      <c r="C448" s="198"/>
      <c r="D448" s="73">
        <v>3</v>
      </c>
      <c r="E448" s="84">
        <f ca="1">COUNTIF($G$6:G448,G448)+COUNTIF(OFFSET($P$6,0,0,IF(MOD(ROW(P448),5)&lt;&gt;0,INT((ROW(P448)-ROW($P$6)+1)/5)*5,INT((ROW(P448)-ROW($P$6))/5)*5),1),G448)</f>
        <v>75</v>
      </c>
      <c r="F448" s="84">
        <f t="shared" ca="1" si="179"/>
        <v>75</v>
      </c>
      <c r="G448" s="182" t="str">
        <f>TKB!$C$26</f>
        <v>Toán</v>
      </c>
      <c r="H448" s="81"/>
      <c r="I448" s="82" t="str">
        <f t="shared" ca="1" si="180"/>
        <v>Luyện tập chung</v>
      </c>
      <c r="J448" s="83" t="str">
        <f t="shared" ca="1" si="185"/>
        <v>SGK, bảng phụ, MT-MC</v>
      </c>
      <c r="K448" s="72"/>
      <c r="L448" s="198"/>
      <c r="M448" s="73">
        <v>3</v>
      </c>
      <c r="N448" s="84" t="str">
        <f ca="1">IF(P448=0,"",COUNTIF($P$6:P448,P448)+COUNTIF(OFFSET($G$6,0,0,INT((ROW(G448)-ROW($G$6))/5+1)*5,1),P448))</f>
        <v/>
      </c>
      <c r="O448" s="74" t="str">
        <f t="shared" si="182"/>
        <v/>
      </c>
      <c r="P448" s="185">
        <f>TKB!$D$26</f>
        <v>0</v>
      </c>
      <c r="Q448" s="81"/>
      <c r="R448" s="82" t="str">
        <f t="shared" si="183"/>
        <v/>
      </c>
      <c r="S448" s="83" t="str">
        <f t="shared" si="184"/>
        <v/>
      </c>
      <c r="U448" s="42"/>
      <c r="V448" s="122"/>
      <c r="W448" s="126"/>
      <c r="X448" s="78"/>
    </row>
    <row r="449" spans="1:24" s="77" customFormat="1" ht="24" customHeight="1" x14ac:dyDescent="0.2">
      <c r="A449" s="34" t="str">
        <f t="shared" si="172"/>
        <v/>
      </c>
      <c r="B449" s="35">
        <f t="shared" si="186"/>
        <v>15</v>
      </c>
      <c r="C449" s="198"/>
      <c r="D449" s="79">
        <v>4</v>
      </c>
      <c r="E449" s="84">
        <f ca="1">COUNTIF($G$6:G449,G449)+COUNTIF(OFFSET($P$6,0,0,IF(MOD(ROW(P449),5)&lt;&gt;0,INT((ROW(P449)-ROW($P$6)+1)/5)*5,INT((ROW(P449)-ROW($P$6))/5)*5),1),G449)</f>
        <v>15</v>
      </c>
      <c r="F449" s="84">
        <f t="shared" ca="1" si="179"/>
        <v>15</v>
      </c>
      <c r="G449" s="182" t="str">
        <f>TKB!$C$27</f>
        <v>Đạo đức</v>
      </c>
      <c r="H449" s="81"/>
      <c r="I449" s="82" t="str">
        <f t="shared" ca="1" si="180"/>
        <v>Giữ gìn trường lớp sạch sẽ (tiết 2)</v>
      </c>
      <c r="J449" s="83" t="str">
        <f t="shared" ca="1" si="185"/>
        <v>Tranh, máy chiếu</v>
      </c>
      <c r="K449" s="72"/>
      <c r="L449" s="198"/>
      <c r="M449" s="79">
        <v>4</v>
      </c>
      <c r="N449" s="84" t="str">
        <f ca="1">IF(P449=0,"",COUNTIF($P$6:P449,P449)+COUNTIF(OFFSET($G$6,0,0,INT((ROW(G449)-ROW($G$6))/5+1)*5,1),P449))</f>
        <v/>
      </c>
      <c r="O449" s="84" t="str">
        <f t="shared" si="182"/>
        <v/>
      </c>
      <c r="P449" s="182">
        <f>TKB!$D$27</f>
        <v>0</v>
      </c>
      <c r="Q449" s="81"/>
      <c r="R449" s="82" t="str">
        <f t="shared" si="183"/>
        <v/>
      </c>
      <c r="S449" s="83" t="str">
        <f t="shared" si="184"/>
        <v/>
      </c>
      <c r="U449" s="42"/>
      <c r="V449" s="122"/>
      <c r="W449" s="126"/>
      <c r="X449" s="78"/>
    </row>
    <row r="450" spans="1:24" s="77" customFormat="1" ht="24" customHeight="1" thickBot="1" x14ac:dyDescent="0.25">
      <c r="A450" s="34" t="str">
        <f t="shared" si="172"/>
        <v/>
      </c>
      <c r="B450" s="35">
        <f t="shared" si="186"/>
        <v>15</v>
      </c>
      <c r="C450" s="199"/>
      <c r="D450" s="96">
        <v>5</v>
      </c>
      <c r="E450" s="97">
        <f ca="1">COUNTIF($G$6:G450,G450)+COUNTIF(OFFSET($P$6,0,0,IF(MOD(ROW(P450),5)&lt;&gt;0,INT((ROW(P450)-ROW($P$6)+1)/5)*5,INT((ROW(P450)-ROW($P$6))/5)*5),1),G450)</f>
        <v>192</v>
      </c>
      <c r="F450" s="97" t="str">
        <f t="shared" si="179"/>
        <v/>
      </c>
      <c r="G450" s="184">
        <f>TKB!$C$28</f>
        <v>0</v>
      </c>
      <c r="H450" s="98" t="str">
        <f t="shared" ref="H450" si="187">IF(AND($M$1&lt;&gt;"",F450&lt;&gt;""),$M$1,IF(LEN(G450)&gt;$Q$1,RIGHT(G450,$Q$1),""))</f>
        <v/>
      </c>
      <c r="I450" s="99" t="str">
        <f t="shared" si="180"/>
        <v/>
      </c>
      <c r="J450" s="100" t="str">
        <f t="shared" si="185"/>
        <v/>
      </c>
      <c r="K450" s="72"/>
      <c r="L450" s="199"/>
      <c r="M450" s="101">
        <v>5</v>
      </c>
      <c r="N450" s="97" t="str">
        <f ca="1">IF(P450=0,"",COUNTIF($P$6:P450,P450)+COUNTIF(OFFSET($G$6,0,0,INT((ROW(G450)-ROW($G$6))/5+1)*5,1),P450))</f>
        <v/>
      </c>
      <c r="O450" s="97" t="str">
        <f t="shared" si="182"/>
        <v/>
      </c>
      <c r="P450" s="184">
        <f>TKB!$D$28</f>
        <v>0</v>
      </c>
      <c r="Q450" s="98" t="str">
        <f t="shared" ref="Q450" si="188">IF(AND($M$1&lt;&gt;"",O450&lt;&gt;""),$M$1,IF(LEN(P450)&gt;$Q$1,RIGHT(P450,$Q$1),""))</f>
        <v/>
      </c>
      <c r="R450" s="99" t="str">
        <f t="shared" si="183"/>
        <v/>
      </c>
      <c r="S450" s="100" t="str">
        <f t="shared" si="184"/>
        <v/>
      </c>
      <c r="U450" s="42"/>
      <c r="V450" s="122"/>
      <c r="W450" s="126"/>
      <c r="X450" s="78"/>
    </row>
    <row r="451" spans="1:24" s="34" customFormat="1" ht="24" customHeight="1" x14ac:dyDescent="0.2">
      <c r="A451" s="34" t="str">
        <f t="shared" si="172"/>
        <v/>
      </c>
      <c r="B451" s="35">
        <f t="shared" si="186"/>
        <v>15</v>
      </c>
      <c r="C451" s="206"/>
      <c r="D451" s="206"/>
      <c r="E451" s="206"/>
      <c r="F451" s="206"/>
      <c r="G451" s="206"/>
      <c r="H451" s="206"/>
      <c r="I451" s="206"/>
      <c r="J451" s="206"/>
      <c r="K451" s="179"/>
      <c r="L451" s="207"/>
      <c r="M451" s="207"/>
      <c r="N451" s="207"/>
      <c r="O451" s="207"/>
      <c r="P451" s="207"/>
      <c r="Q451" s="207"/>
      <c r="R451" s="207"/>
      <c r="S451" s="207"/>
      <c r="U451" s="42"/>
      <c r="V451" s="122"/>
      <c r="W451" s="126"/>
      <c r="X451" s="43"/>
    </row>
    <row r="452" spans="1:24" s="34" customFormat="1" ht="57.95" customHeight="1" x14ac:dyDescent="0.2">
      <c r="A452" s="34" t="str">
        <f t="shared" si="172"/>
        <v/>
      </c>
      <c r="B452" s="35">
        <f t="shared" ref="B452" si="189">+B453</f>
        <v>16</v>
      </c>
      <c r="C452" s="102" t="str">
        <f>'HUONG DAN'!B54</f>
        <v>©Trường Tiểu học Lê Ngọc Hân, Gia Lâm</v>
      </c>
      <c r="D452" s="179"/>
      <c r="E452" s="103"/>
      <c r="F452" s="103"/>
      <c r="G452" s="104"/>
      <c r="H452" s="104"/>
      <c r="I452" s="104"/>
      <c r="J452" s="104"/>
      <c r="K452" s="104"/>
      <c r="L452" s="180"/>
      <c r="M452" s="180"/>
      <c r="N452" s="105"/>
      <c r="O452" s="105"/>
      <c r="P452" s="106"/>
      <c r="Q452" s="106"/>
      <c r="R452" s="208"/>
      <c r="S452" s="208"/>
      <c r="U452" s="42"/>
      <c r="V452" s="122"/>
      <c r="W452" s="126"/>
      <c r="X452" s="43"/>
    </row>
    <row r="453" spans="1:24" s="34" customFormat="1" ht="24" customHeight="1" thickBot="1" x14ac:dyDescent="0.25">
      <c r="A453" s="34" t="str">
        <f t="shared" si="172"/>
        <v/>
      </c>
      <c r="B453" s="35">
        <f t="shared" ref="B453" si="190">+C453</f>
        <v>16</v>
      </c>
      <c r="C453" s="203">
        <f>+C423+1</f>
        <v>16</v>
      </c>
      <c r="D453" s="203"/>
      <c r="E453" s="44"/>
      <c r="F453" s="103" t="str">
        <f>CONCATENATE("(Từ ngày ",DAY(V453)&amp;"/"&amp; MONTH(V453) &amp;"/"&amp;YEAR(V453)&amp; " đến ngày "  &amp;DAY(V453+4)&amp;  "/" &amp; MONTH(V453+4) &amp; "/" &amp; YEAR(V453+4),")")</f>
        <v>(Từ ngày 21/12/2020 đến ngày 25/12/2020)</v>
      </c>
      <c r="G453" s="104"/>
      <c r="H453" s="104"/>
      <c r="I453" s="40"/>
      <c r="J453" s="40"/>
      <c r="K453" s="40"/>
      <c r="L453" s="48"/>
      <c r="M453" s="48"/>
      <c r="N453" s="49"/>
      <c r="O453" s="49"/>
      <c r="P453" s="50"/>
      <c r="Q453" s="50"/>
      <c r="R453" s="106"/>
      <c r="S453" s="47"/>
      <c r="U453" s="51" t="s">
        <v>32</v>
      </c>
      <c r="V453" s="122">
        <f>$U$1+(C453-1)*7+W453</f>
        <v>44186</v>
      </c>
      <c r="W453" s="127">
        <v>0</v>
      </c>
      <c r="X453" s="43"/>
    </row>
    <row r="454" spans="1:24" s="52" customFormat="1" ht="24" customHeight="1" x14ac:dyDescent="0.2">
      <c r="A454" s="34" t="str">
        <f t="shared" si="172"/>
        <v/>
      </c>
      <c r="B454" s="35">
        <f t="shared" ref="B454:B455" si="191">+B453</f>
        <v>16</v>
      </c>
      <c r="C454" s="204" t="s">
        <v>31</v>
      </c>
      <c r="D454" s="204"/>
      <c r="E454" s="205"/>
      <c r="F454" s="204"/>
      <c r="G454" s="204"/>
      <c r="H454" s="204"/>
      <c r="I454" s="204"/>
      <c r="J454" s="204"/>
      <c r="K454" s="107"/>
      <c r="L454" s="204" t="s">
        <v>0</v>
      </c>
      <c r="M454" s="204"/>
      <c r="N454" s="204"/>
      <c r="O454" s="204"/>
      <c r="P454" s="204"/>
      <c r="Q454" s="204"/>
      <c r="R454" s="204"/>
      <c r="S454" s="204"/>
      <c r="U454" s="42"/>
      <c r="V454" s="123"/>
      <c r="W454" s="128"/>
      <c r="X454" s="53"/>
    </row>
    <row r="455" spans="1:24" s="64" customFormat="1" ht="42.75" x14ac:dyDescent="0.2">
      <c r="A455" s="34" t="str">
        <f t="shared" si="172"/>
        <v/>
      </c>
      <c r="B455" s="35">
        <f t="shared" si="191"/>
        <v>16</v>
      </c>
      <c r="C455" s="108" t="s">
        <v>1</v>
      </c>
      <c r="D455" s="109" t="s">
        <v>2</v>
      </c>
      <c r="E455" s="110" t="s">
        <v>25</v>
      </c>
      <c r="F455" s="110" t="s">
        <v>3</v>
      </c>
      <c r="G455" s="111" t="s">
        <v>10</v>
      </c>
      <c r="H455" s="111" t="s">
        <v>24</v>
      </c>
      <c r="I455" s="111" t="s">
        <v>4</v>
      </c>
      <c r="J455" s="112" t="s">
        <v>5</v>
      </c>
      <c r="K455" s="59"/>
      <c r="L455" s="60" t="s">
        <v>1</v>
      </c>
      <c r="M455" s="61" t="s">
        <v>2</v>
      </c>
      <c r="N455" s="62" t="s">
        <v>25</v>
      </c>
      <c r="O455" s="56" t="s">
        <v>3</v>
      </c>
      <c r="P455" s="63" t="s">
        <v>11</v>
      </c>
      <c r="Q455" s="63" t="s">
        <v>24</v>
      </c>
      <c r="R455" s="63" t="s">
        <v>4</v>
      </c>
      <c r="S455" s="58" t="s">
        <v>5</v>
      </c>
      <c r="U455" s="65"/>
      <c r="V455" s="124"/>
      <c r="W455" s="129"/>
      <c r="X455" s="66"/>
    </row>
    <row r="456" spans="1:24" s="77" customFormat="1" ht="24" customHeight="1" x14ac:dyDescent="0.2">
      <c r="A456" s="34" t="str">
        <f t="shared" si="172"/>
        <v/>
      </c>
      <c r="B456" s="35">
        <f t="shared" si="186"/>
        <v>16</v>
      </c>
      <c r="C456" s="197" t="str">
        <f>CONCATENATE("Hai  ",CHAR(10),DAY(V453),"/",MONTH(V453))</f>
        <v>Hai  
21/12</v>
      </c>
      <c r="D456" s="67">
        <v>1</v>
      </c>
      <c r="E456" s="68">
        <f ca="1">COUNTIF($G$6:G456,G456)+COUNTIF(OFFSET($P$6,0,0,IF(MOD(ROW(P456),5)&lt;&gt;0,INT((ROW(P456)-ROW($P$6)+1)/5)*5,INT((ROW(P456)-ROW($P$6))/5)*5),1),G456)</f>
        <v>16</v>
      </c>
      <c r="F456" s="68">
        <f t="shared" ref="F456:F480" ca="1" si="192">IF(G456=0,"",VLOOKUP(E456&amp;G456,PPCT,2,0))</f>
        <v>16</v>
      </c>
      <c r="G456" s="181" t="str">
        <f>TKB!$C$4</f>
        <v>HĐTT-CC</v>
      </c>
      <c r="H456" s="69"/>
      <c r="I456" s="70" t="str">
        <f t="shared" ref="I456:I480" ca="1" si="193">IF(G456=0,"",VLOOKUP(E456&amp;G456,PPCT,6,0))</f>
        <v>Chào cờ</v>
      </c>
      <c r="J456" s="71">
        <f t="shared" ref="J456:J468" ca="1" si="194">IF(G456=0,"",VLOOKUP(E456&amp;G456,PPCT,7,0))</f>
        <v>0</v>
      </c>
      <c r="K456" s="72"/>
      <c r="L456" s="198" t="str">
        <f>+C456</f>
        <v>Hai  
21/12</v>
      </c>
      <c r="M456" s="73">
        <v>1</v>
      </c>
      <c r="N456" s="74">
        <f ca="1">IF(P456=0,"",COUNTIF($P$6:P456,P456)+COUNTIF(OFFSET($G$6,0,0,INT((ROW(G456)-ROW($G$6))/5+1)*5,1),P456))</f>
        <v>16</v>
      </c>
      <c r="O456" s="68">
        <f t="shared" ref="O456:O480" ca="1" si="195">IF(P456=0,"",VLOOKUP(N456&amp;P456,PPCT,2,0))</f>
        <v>16</v>
      </c>
      <c r="P456" s="185" t="str">
        <f>TKB!$D$4</f>
        <v>Âm nhạc</v>
      </c>
      <c r="Q456" s="69"/>
      <c r="R456" s="75" t="str">
        <f t="shared" ref="R456:R480" ca="1" si="196">IF(P456=0,"",VLOOKUP(N456&amp;P456,PPCT,6,0))</f>
        <v>Kể chuyện âm nhạc. Nghe nhạc</v>
      </c>
      <c r="S456" s="76">
        <f t="shared" ref="S456:S480" ca="1" si="197">IF(P456=0,"",VLOOKUP(N456&amp;P456,PPCT,7,0))</f>
        <v>0</v>
      </c>
      <c r="U456" s="42"/>
      <c r="V456" s="122"/>
      <c r="W456" s="126"/>
      <c r="X456" s="78"/>
    </row>
    <row r="457" spans="1:24" s="77" customFormat="1" ht="24" customHeight="1" x14ac:dyDescent="0.2">
      <c r="A457" s="34" t="str">
        <f t="shared" si="172"/>
        <v/>
      </c>
      <c r="B457" s="35">
        <f t="shared" si="186"/>
        <v>16</v>
      </c>
      <c r="C457" s="198"/>
      <c r="D457" s="79">
        <v>2</v>
      </c>
      <c r="E457" s="80">
        <f ca="1">COUNTIF($G$6:G457,G457)+COUNTIF(OFFSET($P$6,0,0,IF(MOD(ROW(P457),5)&lt;&gt;0,INT((ROW(P457)-ROW($P$6)+1)/5)*5,INT((ROW(P457)-ROW($P$6))/5)*5),1),G457)</f>
        <v>76</v>
      </c>
      <c r="F457" s="80">
        <f t="shared" ca="1" si="192"/>
        <v>76</v>
      </c>
      <c r="G457" s="182" t="str">
        <f>TKB!$C$5</f>
        <v>Toán</v>
      </c>
      <c r="H457" s="81"/>
      <c r="I457" s="82" t="str">
        <f t="shared" ca="1" si="193"/>
        <v>Ngày, giờ</v>
      </c>
      <c r="J457" s="83" t="str">
        <f t="shared" ca="1" si="194"/>
        <v>SGK, bảng phụ, MT-MC</v>
      </c>
      <c r="K457" s="72"/>
      <c r="L457" s="198"/>
      <c r="M457" s="79">
        <v>2</v>
      </c>
      <c r="N457" s="84">
        <f ca="1">IF(P457=0,"",COUNTIF($P$6:P457,P457)+COUNTIF(OFFSET($G$6,0,0,INT((ROW(G457)-ROW($G$6))/5+1)*5,1),P457))</f>
        <v>31</v>
      </c>
      <c r="O457" s="84">
        <f t="shared" ca="1" si="195"/>
        <v>31</v>
      </c>
      <c r="P457" s="182" t="str">
        <f>TKB!$D$5</f>
        <v>Thể dục</v>
      </c>
      <c r="Q457" s="81"/>
      <c r="R457" s="82" t="str">
        <f t="shared" ca="1" si="196"/>
        <v>Trò chơi: Vòng tròn và Nhóm ba, nhóm bảy</v>
      </c>
      <c r="S457" s="85">
        <f t="shared" ca="1" si="197"/>
        <v>0</v>
      </c>
      <c r="U457" s="42"/>
      <c r="V457" s="122"/>
      <c r="W457" s="126"/>
      <c r="X457" s="78"/>
    </row>
    <row r="458" spans="1:24" s="77" customFormat="1" ht="24" customHeight="1" x14ac:dyDescent="0.2">
      <c r="A458" s="34" t="str">
        <f t="shared" si="172"/>
        <v/>
      </c>
      <c r="B458" s="35">
        <f t="shared" si="186"/>
        <v>16</v>
      </c>
      <c r="C458" s="198"/>
      <c r="D458" s="73">
        <v>3</v>
      </c>
      <c r="E458" s="84">
        <f ca="1">COUNTIF($G$6:G458,G458)+COUNTIF(OFFSET($P$6,0,0,IF(MOD(ROW(P458),5)&lt;&gt;0,INT((ROW(P458)-ROW($P$6)+1)/5)*5,INT((ROW(P458)-ROW($P$6))/5)*5),1),G458)</f>
        <v>46</v>
      </c>
      <c r="F458" s="84">
        <f t="shared" ca="1" si="192"/>
        <v>46</v>
      </c>
      <c r="G458" s="182" t="str">
        <f>TKB!$C$6</f>
        <v>Tập đọc</v>
      </c>
      <c r="H458" s="81"/>
      <c r="I458" s="82" t="str">
        <f t="shared" ca="1" si="193"/>
        <v>Con chó nhà hàng xóm.</v>
      </c>
      <c r="J458" s="83" t="str">
        <f t="shared" ca="1" si="194"/>
        <v>Máy chiếu, GAĐT</v>
      </c>
      <c r="K458" s="72"/>
      <c r="L458" s="198"/>
      <c r="M458" s="73">
        <v>3</v>
      </c>
      <c r="N458" s="84">
        <f ca="1">IF(P458=0,"",COUNTIF($P$6:P458,P458)+COUNTIF(OFFSET($G$6,0,0,INT((ROW(G458)-ROW($G$6))/5+1)*5,1),P458))</f>
        <v>46</v>
      </c>
      <c r="O458" s="74">
        <f t="shared" ca="1" si="195"/>
        <v>46</v>
      </c>
      <c r="P458" s="185" t="str">
        <f>TKB!$D$6</f>
        <v>HDH-TV</v>
      </c>
      <c r="Q458" s="81"/>
      <c r="R458" s="75" t="str">
        <f t="shared" ca="1" si="196"/>
        <v>Tập làm văn</v>
      </c>
      <c r="S458" s="83" t="str">
        <f t="shared" ca="1" si="197"/>
        <v>Vở CEHTV, BP, PM</v>
      </c>
      <c r="U458" s="42"/>
      <c r="V458" s="122"/>
      <c r="W458" s="126"/>
      <c r="X458" s="78"/>
    </row>
    <row r="459" spans="1:24" s="77" customFormat="1" ht="24" customHeight="1" x14ac:dyDescent="0.2">
      <c r="A459" s="34" t="str">
        <f t="shared" si="172"/>
        <v/>
      </c>
      <c r="B459" s="35">
        <f t="shared" si="186"/>
        <v>16</v>
      </c>
      <c r="C459" s="198"/>
      <c r="D459" s="79">
        <v>4</v>
      </c>
      <c r="E459" s="84">
        <f ca="1">COUNTIF($G$6:G459,G459)+COUNTIF(OFFSET($P$6,0,0,IF(MOD(ROW(P459),5)&lt;&gt;0,INT((ROW(P459)-ROW($P$6)+1)/5)*5,INT((ROW(P459)-ROW($P$6))/5)*5),1),G459)</f>
        <v>47</v>
      </c>
      <c r="F459" s="84">
        <f t="shared" ca="1" si="192"/>
        <v>47</v>
      </c>
      <c r="G459" s="182" t="str">
        <f>TKB!$C$7</f>
        <v>Tập đọc</v>
      </c>
      <c r="H459" s="81"/>
      <c r="I459" s="82" t="str">
        <f t="shared" ca="1" si="193"/>
        <v>Con chó nhà hàng xóm.</v>
      </c>
      <c r="J459" s="83" t="str">
        <f t="shared" ca="1" si="194"/>
        <v>Máy chiếu, GAĐT</v>
      </c>
      <c r="K459" s="72"/>
      <c r="L459" s="198"/>
      <c r="M459" s="79">
        <v>4</v>
      </c>
      <c r="N459" s="84" t="str">
        <f ca="1">IF(P459=0,"",COUNTIF($P$6:P459,P459)+COUNTIF(OFFSET($G$6,0,0,INT((ROW(G459)-ROW($G$6))/5+1)*5,1),P459))</f>
        <v/>
      </c>
      <c r="O459" s="84" t="str">
        <f t="shared" si="195"/>
        <v/>
      </c>
      <c r="P459" s="182">
        <f>TKB!$D$7</f>
        <v>0</v>
      </c>
      <c r="Q459" s="81"/>
      <c r="R459" s="82" t="str">
        <f t="shared" si="196"/>
        <v/>
      </c>
      <c r="S459" s="76" t="str">
        <f t="shared" si="197"/>
        <v/>
      </c>
      <c r="U459" s="42"/>
      <c r="V459" s="122"/>
      <c r="W459" s="126"/>
      <c r="X459" s="78"/>
    </row>
    <row r="460" spans="1:24" s="77" customFormat="1" ht="24" customHeight="1" x14ac:dyDescent="0.2">
      <c r="A460" s="34" t="str">
        <f t="shared" si="172"/>
        <v/>
      </c>
      <c r="B460" s="35">
        <f t="shared" si="186"/>
        <v>16</v>
      </c>
      <c r="C460" s="198"/>
      <c r="D460" s="87">
        <v>5</v>
      </c>
      <c r="E460" s="88">
        <f ca="1">COUNTIF($G$6:G460,G460)+COUNTIF(OFFSET($P$6,0,0,IF(MOD(ROW(P460),5)&lt;&gt;0,INT((ROW(P460)-ROW($P$6)+1)/5)*5,INT((ROW(P460)-ROW($P$6))/5)*5),1),G460)</f>
        <v>196</v>
      </c>
      <c r="F460" s="88" t="str">
        <f t="shared" si="192"/>
        <v/>
      </c>
      <c r="G460" s="183">
        <f>TKB!$C$8</f>
        <v>0</v>
      </c>
      <c r="H460" s="89"/>
      <c r="I460" s="90" t="str">
        <f t="shared" si="193"/>
        <v/>
      </c>
      <c r="J460" s="91" t="str">
        <f t="shared" si="194"/>
        <v/>
      </c>
      <c r="K460" s="72"/>
      <c r="L460" s="198"/>
      <c r="M460" s="87">
        <v>5</v>
      </c>
      <c r="N460" s="84" t="str">
        <f ca="1">IF(P460=0,"",COUNTIF($P$6:P460,P460)+COUNTIF(OFFSET($G$6,0,0,INT((ROW(G460)-ROW($G$6))/5+1)*5,1),P460))</f>
        <v/>
      </c>
      <c r="O460" s="92" t="str">
        <f t="shared" si="195"/>
        <v/>
      </c>
      <c r="P460" s="183">
        <f>TKB!$D$8</f>
        <v>0</v>
      </c>
      <c r="Q460" s="89"/>
      <c r="R460" s="90" t="str">
        <f t="shared" si="196"/>
        <v/>
      </c>
      <c r="S460" s="91" t="str">
        <f t="shared" si="197"/>
        <v/>
      </c>
      <c r="U460" s="42"/>
      <c r="V460" s="122"/>
      <c r="W460" s="126"/>
      <c r="X460" s="78"/>
    </row>
    <row r="461" spans="1:24" s="77" customFormat="1" ht="24" customHeight="1" x14ac:dyDescent="0.2">
      <c r="A461" s="34" t="str">
        <f t="shared" si="172"/>
        <v/>
      </c>
      <c r="B461" s="35">
        <f t="shared" si="186"/>
        <v>16</v>
      </c>
      <c r="C461" s="200" t="str">
        <f>CONCATENATE("Ba  ",CHAR(10),DAY(V453+1),"/",MONTH(V453+1))</f>
        <v>Ba  
22/12</v>
      </c>
      <c r="D461" s="67">
        <v>1</v>
      </c>
      <c r="E461" s="68">
        <f ca="1">COUNTIF($G$6:G461,G461)+COUNTIF(OFFSET($P$6,0,0,IF(MOD(ROW(P461),5)&lt;&gt;0,INT((ROW(P461)-ROW($P$6)+1)/5)*5,INT((ROW(P461)-ROW($P$6))/5)*5),1),G461)</f>
        <v>31</v>
      </c>
      <c r="F461" s="68">
        <f t="shared" ca="1" si="192"/>
        <v>31</v>
      </c>
      <c r="G461" s="182" t="str">
        <f>TKB!$C$9</f>
        <v>Chính tả</v>
      </c>
      <c r="H461" s="93"/>
      <c r="I461" s="70" t="str">
        <f t="shared" ca="1" si="193"/>
        <v xml:space="preserve"> TC: Con chó nhà hàng xóm.</v>
      </c>
      <c r="J461" s="71" t="str">
        <f t="shared" ca="1" si="194"/>
        <v>vở mẫu, MT-MC</v>
      </c>
      <c r="K461" s="72"/>
      <c r="L461" s="200" t="str">
        <f>+C461</f>
        <v>Ba  
22/12</v>
      </c>
      <c r="M461" s="67">
        <v>1</v>
      </c>
      <c r="N461" s="94">
        <f ca="1">IF(P461=0,"",COUNTIF($P$6:P461,P461)+COUNTIF(OFFSET($G$6,0,0,INT((ROW(G461)-ROW($G$6))/5+1)*5,1),P461))</f>
        <v>16</v>
      </c>
      <c r="O461" s="94">
        <f t="shared" ca="1" si="195"/>
        <v>16</v>
      </c>
      <c r="P461" s="181" t="str">
        <f>TKB!$D$9</f>
        <v>Kể chuyện</v>
      </c>
      <c r="Q461" s="93"/>
      <c r="R461" s="70" t="str">
        <f t="shared" ca="1" si="196"/>
        <v>Con chó nhà hàng xóm.</v>
      </c>
      <c r="S461" s="71" t="str">
        <f t="shared" ca="1" si="197"/>
        <v>Tranh SGK</v>
      </c>
      <c r="U461" s="42"/>
      <c r="V461" s="122"/>
      <c r="W461" s="126"/>
      <c r="X461" s="78"/>
    </row>
    <row r="462" spans="1:24" s="77" customFormat="1" ht="24" customHeight="1" x14ac:dyDescent="0.2">
      <c r="A462" s="34" t="str">
        <f t="shared" si="172"/>
        <v/>
      </c>
      <c r="B462" s="35">
        <f t="shared" si="186"/>
        <v>16</v>
      </c>
      <c r="C462" s="201"/>
      <c r="D462" s="79">
        <v>2</v>
      </c>
      <c r="E462" s="80">
        <f ca="1">COUNTIF($G$6:G462,G462)+COUNTIF(OFFSET($P$6,0,0,IF(MOD(ROW(P462),5)&lt;&gt;0,INT((ROW(P462)-ROW($P$6)+1)/5)*5,INT((ROW(P462)-ROW($P$6))/5)*5),1),G462)</f>
        <v>77</v>
      </c>
      <c r="F462" s="80">
        <f t="shared" ca="1" si="192"/>
        <v>77</v>
      </c>
      <c r="G462" s="182" t="str">
        <f>TKB!$C$10</f>
        <v>Toán</v>
      </c>
      <c r="H462" s="81"/>
      <c r="I462" s="82" t="str">
        <f t="shared" ca="1" si="193"/>
        <v>Thực hành xem đồng hồ</v>
      </c>
      <c r="J462" s="83" t="str">
        <f t="shared" ca="1" si="194"/>
        <v>SGK, bảng phụ, MT-MC</v>
      </c>
      <c r="K462" s="72"/>
      <c r="L462" s="201"/>
      <c r="M462" s="79">
        <v>2</v>
      </c>
      <c r="N462" s="84">
        <f ca="1">IF(P462=0,"",COUNTIF($P$6:P462,P462)+COUNTIF(OFFSET($G$6,0,0,INT((ROW(G462)-ROW($G$6))/5+1)*5,1),P462))</f>
        <v>32</v>
      </c>
      <c r="O462" s="84">
        <f t="shared" ca="1" si="195"/>
        <v>32</v>
      </c>
      <c r="P462" s="182" t="str">
        <f>TKB!$D$10</f>
        <v>Thể dục</v>
      </c>
      <c r="Q462" s="81"/>
      <c r="R462" s="82" t="str">
        <f t="shared" ca="1" si="196"/>
        <v>Trò chơi: Nhanh lên bạn ơi và Vòng tròn</v>
      </c>
      <c r="S462" s="83">
        <f t="shared" ca="1" si="197"/>
        <v>0</v>
      </c>
      <c r="U462" s="42"/>
      <c r="V462" s="122"/>
      <c r="W462" s="126"/>
      <c r="X462" s="78"/>
    </row>
    <row r="463" spans="1:24" s="77" customFormat="1" ht="24" customHeight="1" x14ac:dyDescent="0.2">
      <c r="A463" s="34" t="str">
        <f t="shared" si="172"/>
        <v/>
      </c>
      <c r="B463" s="35">
        <f t="shared" si="186"/>
        <v>16</v>
      </c>
      <c r="C463" s="201"/>
      <c r="D463" s="79">
        <v>3</v>
      </c>
      <c r="E463" s="80">
        <f ca="1">COUNTIF($G$6:G463,G463)+COUNTIF(OFFSET($P$6,0,0,IF(MOD(ROW(P463),5)&lt;&gt;0,INT((ROW(P463)-ROW($P$6)+1)/5)*5,INT((ROW(P463)-ROW($P$6))/5)*5),1),G463)</f>
        <v>16</v>
      </c>
      <c r="F463" s="80">
        <f t="shared" ca="1" si="192"/>
        <v>16</v>
      </c>
      <c r="G463" s="182" t="str">
        <f>TKB!$C$11</f>
        <v>Mĩ thuật</v>
      </c>
      <c r="H463" s="81"/>
      <c r="I463" s="82" t="str">
        <f t="shared" ca="1" si="193"/>
        <v xml:space="preserve">Con vật thân thuộc </v>
      </c>
      <c r="J463" s="83">
        <f t="shared" ca="1" si="194"/>
        <v>0</v>
      </c>
      <c r="K463" s="72"/>
      <c r="L463" s="201"/>
      <c r="M463" s="73">
        <v>3</v>
      </c>
      <c r="N463" s="84">
        <f ca="1">IF(P463=0,"",COUNTIF($P$6:P463,P463)+COUNTIF(OFFSET($G$6,0,0,INT((ROW(G463)-ROW($G$6))/5+1)*5,1),P463))</f>
        <v>47</v>
      </c>
      <c r="O463" s="74">
        <f t="shared" ca="1" si="195"/>
        <v>47</v>
      </c>
      <c r="P463" s="185" t="str">
        <f>TKB!$D$11</f>
        <v>HDH-TV</v>
      </c>
      <c r="Q463" s="81"/>
      <c r="R463" s="82" t="str">
        <f t="shared" ca="1" si="196"/>
        <v>Tập đọc-Chính tả</v>
      </c>
      <c r="S463" s="83" t="str">
        <f t="shared" ca="1" si="197"/>
        <v>Vở CEHTV, BP, PM</v>
      </c>
      <c r="U463" s="42"/>
      <c r="V463" s="122"/>
      <c r="W463" s="126"/>
      <c r="X463" s="78"/>
    </row>
    <row r="464" spans="1:24" s="77" customFormat="1" ht="24" customHeight="1" x14ac:dyDescent="0.2">
      <c r="A464" s="34" t="str">
        <f t="shared" ref="A464:A527" si="198">IF(OR(B464=$G$1,$G$1="toàn bộ"),"in","")</f>
        <v/>
      </c>
      <c r="B464" s="35">
        <f t="shared" si="186"/>
        <v>16</v>
      </c>
      <c r="C464" s="201"/>
      <c r="D464" s="79">
        <v>4</v>
      </c>
      <c r="E464" s="84">
        <f ca="1">COUNTIF($G$6:G464,G464)+COUNTIF(OFFSET($P$6,0,0,IF(MOD(ROW(P464),5)&lt;&gt;0,INT((ROW(P464)-ROW($P$6)+1)/5)*5,INT((ROW(P464)-ROW($P$6))/5)*5),1),G464)</f>
        <v>31</v>
      </c>
      <c r="F464" s="84">
        <f t="shared" ca="1" si="192"/>
        <v>31</v>
      </c>
      <c r="G464" s="182" t="str">
        <f>TKB!$C$12</f>
        <v>Tiếng Anh</v>
      </c>
      <c r="H464" s="81"/>
      <c r="I464" s="82" t="str">
        <f t="shared" ca="1" si="193"/>
        <v>Unit 8. Lesson 1</v>
      </c>
      <c r="J464" s="83">
        <f t="shared" ca="1" si="194"/>
        <v>0</v>
      </c>
      <c r="K464" s="72"/>
      <c r="L464" s="201"/>
      <c r="M464" s="79">
        <v>4</v>
      </c>
      <c r="N464" s="84">
        <f ca="1">IF(P464=0,"",COUNTIF($P$6:P464,P464)+COUNTIF(OFFSET($G$6,0,0,INT((ROW(G464)-ROW($G$6))/5+1)*5,1),P464))</f>
        <v>46</v>
      </c>
      <c r="O464" s="84">
        <f t="shared" ca="1" si="195"/>
        <v>46</v>
      </c>
      <c r="P464" s="182" t="str">
        <f>TKB!$D$12</f>
        <v>HDH-T</v>
      </c>
      <c r="Q464" s="81"/>
      <c r="R464" s="82" t="str">
        <f t="shared" ca="1" si="196"/>
        <v>Toán Ismart</v>
      </c>
      <c r="S464" s="83" t="str">
        <f t="shared" ca="1" si="197"/>
        <v>Vở CEHT, BP, PM</v>
      </c>
      <c r="U464" s="42"/>
      <c r="V464" s="122"/>
      <c r="W464" s="126"/>
      <c r="X464" s="78"/>
    </row>
    <row r="465" spans="1:24" s="77" customFormat="1" ht="24" customHeight="1" x14ac:dyDescent="0.2">
      <c r="A465" s="34" t="str">
        <f t="shared" si="198"/>
        <v/>
      </c>
      <c r="B465" s="35">
        <f t="shared" si="186"/>
        <v>16</v>
      </c>
      <c r="C465" s="202"/>
      <c r="D465" s="95">
        <v>5</v>
      </c>
      <c r="E465" s="88">
        <f ca="1">COUNTIF($G$6:G465,G465)+COUNTIF(OFFSET($P$6,0,0,IF(MOD(ROW(P465),5)&lt;&gt;0,INT((ROW(P465)-ROW($P$6)+1)/5)*5,INT((ROW(P465)-ROW($P$6))/5)*5),1),G465)</f>
        <v>199</v>
      </c>
      <c r="F465" s="88" t="str">
        <f t="shared" si="192"/>
        <v/>
      </c>
      <c r="G465" s="183">
        <f>TKB!$C$13</f>
        <v>0</v>
      </c>
      <c r="H465" s="89"/>
      <c r="I465" s="90" t="str">
        <f t="shared" si="193"/>
        <v/>
      </c>
      <c r="J465" s="91" t="str">
        <f t="shared" si="194"/>
        <v/>
      </c>
      <c r="K465" s="72"/>
      <c r="L465" s="202"/>
      <c r="M465" s="87">
        <v>5</v>
      </c>
      <c r="N465" s="84" t="str">
        <f ca="1">IF(P465=0,"",COUNTIF($P$6:P465,P465)+COUNTIF(OFFSET($G$6,0,0,INT((ROW(G465)-ROW($G$6))/5+1)*5,1),P465))</f>
        <v/>
      </c>
      <c r="O465" s="92" t="str">
        <f t="shared" si="195"/>
        <v/>
      </c>
      <c r="P465" s="183">
        <f>TKB!$D$13</f>
        <v>0</v>
      </c>
      <c r="Q465" s="89"/>
      <c r="R465" s="90" t="str">
        <f t="shared" si="196"/>
        <v/>
      </c>
      <c r="S465" s="91" t="str">
        <f t="shared" si="197"/>
        <v/>
      </c>
      <c r="U465" s="42"/>
      <c r="V465" s="122"/>
      <c r="W465" s="126"/>
      <c r="X465" s="78"/>
    </row>
    <row r="466" spans="1:24" s="77" customFormat="1" ht="24" customHeight="1" x14ac:dyDescent="0.2">
      <c r="A466" s="34" t="str">
        <f t="shared" si="198"/>
        <v/>
      </c>
      <c r="B466" s="35">
        <f t="shared" si="186"/>
        <v>16</v>
      </c>
      <c r="C466" s="200" t="str">
        <f>CONCATENATE("Tư ",CHAR(10),DAY(V453+2),"/",MONTH(V453+2))</f>
        <v>Tư 
23/12</v>
      </c>
      <c r="D466" s="67">
        <v>1</v>
      </c>
      <c r="E466" s="68">
        <f ca="1">COUNTIF($G$6:G466,G466)+COUNTIF(OFFSET($P$6,0,0,IF(MOD(ROW(P466),5)&lt;&gt;0,INT((ROW(P466)-ROW($P$6)+1)/5)*5,INT((ROW(P466)-ROW($P$6))/5)*5),1),G466)</f>
        <v>48</v>
      </c>
      <c r="F466" s="68">
        <f t="shared" ca="1" si="192"/>
        <v>48</v>
      </c>
      <c r="G466" s="182" t="str">
        <f>TKB!$C$14</f>
        <v>Tập đọc</v>
      </c>
      <c r="H466" s="93"/>
      <c r="I466" s="70" t="str">
        <f t="shared" ca="1" si="193"/>
        <v>Thời gian biểu</v>
      </c>
      <c r="J466" s="71" t="str">
        <f t="shared" ca="1" si="194"/>
        <v>Máy chiếu, GAĐT</v>
      </c>
      <c r="K466" s="72"/>
      <c r="L466" s="200" t="str">
        <f>+C466</f>
        <v>Tư 
23/12</v>
      </c>
      <c r="M466" s="67">
        <v>1</v>
      </c>
      <c r="N466" s="94">
        <f ca="1">IF(P466=0,"",COUNTIF($P$6:P466,P466)+COUNTIF(OFFSET($G$6,0,0,INT((ROW(G466)-ROW($G$6))/5+1)*5,1),P466))</f>
        <v>16</v>
      </c>
      <c r="O466" s="94">
        <f t="shared" ca="1" si="195"/>
        <v>16</v>
      </c>
      <c r="P466" s="181" t="str">
        <f>TKB!$D$14</f>
        <v>HĐTT-ĐS</v>
      </c>
      <c r="Q466" s="93"/>
      <c r="R466" s="70" t="str">
        <f t="shared" ca="1" si="196"/>
        <v>Đọc sách</v>
      </c>
      <c r="S466" s="71" t="str">
        <f t="shared" ca="1" si="197"/>
        <v>sách, truyện</v>
      </c>
      <c r="U466" s="42"/>
      <c r="V466" s="122"/>
      <c r="W466" s="126"/>
      <c r="X466" s="78"/>
    </row>
    <row r="467" spans="1:24" s="77" customFormat="1" ht="24" customHeight="1" x14ac:dyDescent="0.2">
      <c r="A467" s="34" t="str">
        <f t="shared" si="198"/>
        <v/>
      </c>
      <c r="B467" s="35">
        <f t="shared" si="186"/>
        <v>16</v>
      </c>
      <c r="C467" s="201"/>
      <c r="D467" s="79">
        <v>2</v>
      </c>
      <c r="E467" s="80">
        <f ca="1">COUNTIF($G$6:G467,G467)+COUNTIF(OFFSET($P$6,0,0,IF(MOD(ROW(P467),5)&lt;&gt;0,INT((ROW(P467)-ROW($P$6)+1)/5)*5,INT((ROW(P467)-ROW($P$6))/5)*5),1),G467)</f>
        <v>32</v>
      </c>
      <c r="F467" s="80">
        <f t="shared" ca="1" si="192"/>
        <v>32</v>
      </c>
      <c r="G467" s="182" t="str">
        <f>TKB!$C$15</f>
        <v>Tiếng Anh</v>
      </c>
      <c r="H467" s="81"/>
      <c r="I467" s="82" t="str">
        <f t="shared" ca="1" si="193"/>
        <v>Review</v>
      </c>
      <c r="J467" s="83">
        <f t="shared" ca="1" si="194"/>
        <v>0</v>
      </c>
      <c r="K467" s="72"/>
      <c r="L467" s="201"/>
      <c r="M467" s="79">
        <v>2</v>
      </c>
      <c r="N467" s="84">
        <f ca="1">IF(P467=0,"",COUNTIF($P$6:P467,P467)+COUNTIF(OFFSET($G$6,0,0,INT((ROW(G467)-ROW($G$6))/5+1)*5,1),P467))</f>
        <v>16</v>
      </c>
      <c r="O467" s="84">
        <f t="shared" ca="1" si="195"/>
        <v>19</v>
      </c>
      <c r="P467" s="181" t="str">
        <f>TKB!$D$15</f>
        <v>Âm nhạc TC</v>
      </c>
      <c r="Q467" s="81"/>
      <c r="R467" s="82" t="str">
        <f t="shared" ca="1" si="196"/>
        <v>Vận động theo bài hát: Hái hoa bên rừng</v>
      </c>
      <c r="S467" s="83">
        <f t="shared" ca="1" si="197"/>
        <v>0</v>
      </c>
      <c r="U467" s="42"/>
      <c r="V467" s="122"/>
      <c r="W467" s="126"/>
      <c r="X467" s="78"/>
    </row>
    <row r="468" spans="1:24" s="77" customFormat="1" ht="24" customHeight="1" x14ac:dyDescent="0.2">
      <c r="A468" s="34" t="str">
        <f t="shared" si="198"/>
        <v/>
      </c>
      <c r="B468" s="35">
        <f t="shared" si="186"/>
        <v>16</v>
      </c>
      <c r="C468" s="201"/>
      <c r="D468" s="79">
        <v>3</v>
      </c>
      <c r="E468" s="80">
        <f ca="1">COUNTIF($G$6:G468,G468)+COUNTIF(OFFSET($P$6,0,0,IF(MOD(ROW(P468),5)&lt;&gt;0,INT((ROW(P468)-ROW($P$6)+1)/5)*5,INT((ROW(P468)-ROW($P$6))/5)*5),1),G468)</f>
        <v>78</v>
      </c>
      <c r="F468" s="80">
        <f t="shared" ca="1" si="192"/>
        <v>78</v>
      </c>
      <c r="G468" s="182" t="str">
        <f>TKB!$C$16</f>
        <v>Toán</v>
      </c>
      <c r="H468" s="81"/>
      <c r="I468" s="82" t="str">
        <f t="shared" ca="1" si="193"/>
        <v>Ngày, tháng</v>
      </c>
      <c r="J468" s="83" t="str">
        <f t="shared" ca="1" si="194"/>
        <v>SGK, bảng phụ, MT-MC</v>
      </c>
      <c r="K468" s="72"/>
      <c r="L468" s="201"/>
      <c r="M468" s="73">
        <v>3</v>
      </c>
      <c r="N468" s="84">
        <f ca="1">IF(P468=0,"",COUNTIF($P$6:P468,P468)+COUNTIF(OFFSET($G$6,0,0,INT((ROW(G468)-ROW($G$6))/5+1)*5,1),P468))</f>
        <v>47</v>
      </c>
      <c r="O468" s="74">
        <f t="shared" ca="1" si="195"/>
        <v>47</v>
      </c>
      <c r="P468" s="185" t="str">
        <f>TKB!$D$16</f>
        <v>HDH-T</v>
      </c>
      <c r="Q468" s="81"/>
      <c r="R468" s="82" t="str">
        <f t="shared" ca="1" si="196"/>
        <v>Ngày, tháng</v>
      </c>
      <c r="S468" s="83" t="str">
        <f t="shared" ca="1" si="197"/>
        <v>Vở CEHT, BP, PM</v>
      </c>
      <c r="U468" s="42"/>
      <c r="V468" s="122"/>
      <c r="W468" s="126"/>
      <c r="X468" s="78"/>
    </row>
    <row r="469" spans="1:24" s="77" customFormat="1" ht="24" customHeight="1" x14ac:dyDescent="0.2">
      <c r="A469" s="34" t="str">
        <f t="shared" si="198"/>
        <v/>
      </c>
      <c r="B469" s="35">
        <f t="shared" si="186"/>
        <v>16</v>
      </c>
      <c r="C469" s="201"/>
      <c r="D469" s="79">
        <v>4</v>
      </c>
      <c r="E469" s="84">
        <f ca="1">COUNTIF($G$6:G469,G469)+COUNTIF(OFFSET($P$6,0,0,IF(MOD(ROW(P469),5)&lt;&gt;0,INT((ROW(P469)-ROW($P$6)+1)/5)*5,INT((ROW(P469)-ROW($P$6))/5)*5),1),G469)</f>
        <v>16</v>
      </c>
      <c r="F469" s="84">
        <f t="shared" ca="1" si="192"/>
        <v>16</v>
      </c>
      <c r="G469" s="182" t="str">
        <f>TKB!$C$17</f>
        <v>Tập viết</v>
      </c>
      <c r="H469" s="81"/>
      <c r="I469" s="82" t="str">
        <f t="shared" ca="1" si="193"/>
        <v>Chữ hoa O</v>
      </c>
      <c r="J469" s="83" t="str">
        <f ca="1">IF(G469=0,"",VLOOKUP(E469&amp;G469,PPCT,7,0))</f>
        <v xml:space="preserve">Chữ mẫu, bảng phụ, </v>
      </c>
      <c r="K469" s="72"/>
      <c r="L469" s="201"/>
      <c r="M469" s="79">
        <v>4</v>
      </c>
      <c r="N469" s="84">
        <f ca="1">IF(P469=0,"",COUNTIF($P$6:P469,P469)+COUNTIF(OFFSET($G$6,0,0,INT((ROW(G469)-ROW($G$6))/5+1)*5,1),P469))</f>
        <v>31</v>
      </c>
      <c r="O469" s="84">
        <f t="shared" ca="1" si="195"/>
        <v>31</v>
      </c>
      <c r="P469" s="182" t="str">
        <f>TKB!$D$17</f>
        <v>HĐTT-CĐ</v>
      </c>
      <c r="Q469" s="81"/>
      <c r="R469" s="82" t="str">
        <f t="shared" ca="1" si="196"/>
        <v>Khoa Ismart</v>
      </c>
      <c r="S469" s="83" t="str">
        <f t="shared" ca="1" si="197"/>
        <v>Tài liệu Quyền &amp; BPTE</v>
      </c>
      <c r="U469" s="42"/>
      <c r="V469" s="122"/>
      <c r="W469" s="126"/>
      <c r="X469" s="78"/>
    </row>
    <row r="470" spans="1:24" s="77" customFormat="1" ht="24" customHeight="1" x14ac:dyDescent="0.2">
      <c r="A470" s="34" t="str">
        <f t="shared" si="198"/>
        <v/>
      </c>
      <c r="B470" s="35">
        <f t="shared" si="186"/>
        <v>16</v>
      </c>
      <c r="C470" s="202"/>
      <c r="D470" s="95">
        <v>5</v>
      </c>
      <c r="E470" s="88">
        <f ca="1">COUNTIF($G$6:G470,G470)+COUNTIF(OFFSET($P$6,0,0,IF(MOD(ROW(P470),5)&lt;&gt;0,INT((ROW(P470)-ROW($P$6)+1)/5)*5,INT((ROW(P470)-ROW($P$6))/5)*5),1),G470)</f>
        <v>201</v>
      </c>
      <c r="F470" s="88" t="str">
        <f t="shared" si="192"/>
        <v/>
      </c>
      <c r="G470" s="183">
        <f>TKB!$C$18</f>
        <v>0</v>
      </c>
      <c r="H470" s="89"/>
      <c r="I470" s="90" t="str">
        <f t="shared" si="193"/>
        <v/>
      </c>
      <c r="J470" s="91" t="str">
        <f t="shared" ref="J470:J480" si="199">IF(G470=0,"",VLOOKUP(E470&amp;G470,PPCT,7,0))</f>
        <v/>
      </c>
      <c r="K470" s="72"/>
      <c r="L470" s="202"/>
      <c r="M470" s="87">
        <v>5</v>
      </c>
      <c r="N470" s="84" t="str">
        <f ca="1">IF(P470=0,"",COUNTIF($P$6:P470,P470)+COUNTIF(OFFSET($G$6,0,0,INT((ROW(G470)-ROW($G$6))/5+1)*5,1),P470))</f>
        <v/>
      </c>
      <c r="O470" s="92" t="str">
        <f t="shared" si="195"/>
        <v/>
      </c>
      <c r="P470" s="183">
        <f>TKB!$D$18</f>
        <v>0</v>
      </c>
      <c r="Q470" s="89"/>
      <c r="R470" s="90" t="str">
        <f t="shared" si="196"/>
        <v/>
      </c>
      <c r="S470" s="91" t="str">
        <f t="shared" si="197"/>
        <v/>
      </c>
      <c r="U470" s="42"/>
      <c r="V470" s="122"/>
      <c r="W470" s="126"/>
      <c r="X470" s="78"/>
    </row>
    <row r="471" spans="1:24" s="77" customFormat="1" ht="24" customHeight="1" x14ac:dyDescent="0.2">
      <c r="A471" s="34" t="str">
        <f t="shared" si="198"/>
        <v/>
      </c>
      <c r="B471" s="35">
        <f t="shared" si="186"/>
        <v>16</v>
      </c>
      <c r="C471" s="200" t="str">
        <f>CONCATENATE("Năm ",CHAR(10),DAY(V453+3),"/",MONTH(V453+3))</f>
        <v>Năm 
24/12</v>
      </c>
      <c r="D471" s="67">
        <v>1</v>
      </c>
      <c r="E471" s="68">
        <f ca="1">COUNTIF($G$6:G471,G471)+COUNTIF(OFFSET($P$6,0,0,IF(MOD(ROW(P471),5)&lt;&gt;0,INT((ROW(P471)-ROW($P$6)+1)/5)*5,INT((ROW(P471)-ROW($P$6))/5)*5),1),G471)</f>
        <v>32</v>
      </c>
      <c r="F471" s="68">
        <f t="shared" ca="1" si="192"/>
        <v>32</v>
      </c>
      <c r="G471" s="181" t="str">
        <f>TKB!$C$19</f>
        <v>Chính tả</v>
      </c>
      <c r="H471" s="93"/>
      <c r="I471" s="70" t="str">
        <f t="shared" ca="1" si="193"/>
        <v>NV: Trâu ơi!</v>
      </c>
      <c r="J471" s="71" t="str">
        <f t="shared" ca="1" si="199"/>
        <v>vở mẫu, MT-MC</v>
      </c>
      <c r="K471" s="72"/>
      <c r="L471" s="200" t="str">
        <f>+C471</f>
        <v>Năm 
24/12</v>
      </c>
      <c r="M471" s="67">
        <v>1</v>
      </c>
      <c r="N471" s="94">
        <f ca="1">IF(P471=0,"",COUNTIF($P$6:P471,P471)+COUNTIF(OFFSET($G$6,0,0,INT((ROW(G471)-ROW($G$6))/5+1)*5,1),P471))</f>
        <v>16</v>
      </c>
      <c r="O471" s="94">
        <f t="shared" ca="1" si="195"/>
        <v>16</v>
      </c>
      <c r="P471" s="181" t="str">
        <f>TKB!$D$19</f>
        <v>TN&amp;XH</v>
      </c>
      <c r="Q471" s="93"/>
      <c r="R471" s="70" t="str">
        <f t="shared" ca="1" si="196"/>
        <v>Các thành viên trong nhà trường</v>
      </c>
      <c r="S471" s="71" t="str">
        <f t="shared" ca="1" si="197"/>
        <v>Tranh SGK, MT-MC</v>
      </c>
      <c r="U471" s="42"/>
      <c r="V471" s="122"/>
      <c r="W471" s="126"/>
      <c r="X471" s="78"/>
    </row>
    <row r="472" spans="1:24" s="77" customFormat="1" ht="24" customHeight="1" x14ac:dyDescent="0.2">
      <c r="A472" s="34" t="str">
        <f t="shared" si="198"/>
        <v/>
      </c>
      <c r="B472" s="35">
        <f t="shared" si="186"/>
        <v>16</v>
      </c>
      <c r="C472" s="201"/>
      <c r="D472" s="79">
        <v>2</v>
      </c>
      <c r="E472" s="80">
        <f ca="1">COUNTIF($G$6:G472,G472)+COUNTIF(OFFSET($P$6,0,0,IF(MOD(ROW(P472),5)&lt;&gt;0,INT((ROW(P472)-ROW($P$6)+1)/5)*5,INT((ROW(P472)-ROW($P$6))/5)*5),1),G472)</f>
        <v>79</v>
      </c>
      <c r="F472" s="80">
        <f t="shared" ca="1" si="192"/>
        <v>79</v>
      </c>
      <c r="G472" s="182" t="str">
        <f>TKB!$C$20</f>
        <v>Toán</v>
      </c>
      <c r="H472" s="81"/>
      <c r="I472" s="82" t="str">
        <f t="shared" ca="1" si="193"/>
        <v>TH xem lịch</v>
      </c>
      <c r="J472" s="83" t="str">
        <f t="shared" ca="1" si="199"/>
        <v>SGK, bảng phụ, MT-MC</v>
      </c>
      <c r="K472" s="72"/>
      <c r="L472" s="201"/>
      <c r="M472" s="79">
        <v>2</v>
      </c>
      <c r="N472" s="84">
        <f ca="1">IF(P472=0,"",COUNTIF($P$6:P472,P472)+COUNTIF(OFFSET($G$6,0,0,INT((ROW(G472)-ROW($G$6))/5+1)*5,1),P472))</f>
        <v>16</v>
      </c>
      <c r="O472" s="84">
        <f t="shared" ca="1" si="195"/>
        <v>16</v>
      </c>
      <c r="P472" s="182" t="str">
        <f>TKB!$D$20</f>
        <v>Thủ công</v>
      </c>
      <c r="Q472" s="81"/>
      <c r="R472" s="82" t="str">
        <f t="shared" ca="1" si="196"/>
        <v>Gấp, cắt, dán biển báo giao thông chỉ lối đi thuận chiều và biển báo cấm xe đi ngược chiều</v>
      </c>
      <c r="S472" s="83" t="str">
        <f t="shared" ca="1" si="197"/>
        <v>GM, kéo, tranh QT</v>
      </c>
      <c r="U472" s="42"/>
      <c r="V472" s="122"/>
      <c r="W472" s="126"/>
      <c r="X472" s="78"/>
    </row>
    <row r="473" spans="1:24" s="77" customFormat="1" ht="24" customHeight="1" x14ac:dyDescent="0.2">
      <c r="A473" s="34" t="str">
        <f t="shared" si="198"/>
        <v/>
      </c>
      <c r="B473" s="35">
        <f t="shared" si="186"/>
        <v>16</v>
      </c>
      <c r="C473" s="201"/>
      <c r="D473" s="79">
        <v>3</v>
      </c>
      <c r="E473" s="84">
        <f ca="1">COUNTIF($G$6:G473,G473)+COUNTIF(OFFSET($P$6,0,0,IF(MOD(ROW(P473),5)&lt;&gt;0,INT((ROW(P473)-ROW($P$6)+1)/5)*5,INT((ROW(P473)-ROW($P$6))/5)*5),1),G473)</f>
        <v>16</v>
      </c>
      <c r="F473" s="84">
        <f t="shared" ca="1" si="192"/>
        <v>16</v>
      </c>
      <c r="G473" s="182" t="str">
        <f>TKB!$C$21</f>
        <v>Thể dục TC</v>
      </c>
      <c r="H473" s="81"/>
      <c r="I473" s="82" t="str">
        <f t="shared" ca="1" si="193"/>
        <v>Ôn tập trò chơi bịt mắt bắt dê. Nhóm 3, nhóm 7</v>
      </c>
      <c r="J473" s="83">
        <f t="shared" ca="1" si="199"/>
        <v>0</v>
      </c>
      <c r="K473" s="72"/>
      <c r="L473" s="201"/>
      <c r="M473" s="73">
        <v>3</v>
      </c>
      <c r="N473" s="84">
        <f ca="1">IF(P473=0,"",COUNTIF($P$6:P473,P473)+COUNTIF(OFFSET($G$6,0,0,INT((ROW(G473)-ROW($G$6))/5+1)*5,1),P473))</f>
        <v>48</v>
      </c>
      <c r="O473" s="74">
        <f t="shared" ca="1" si="195"/>
        <v>48</v>
      </c>
      <c r="P473" s="185" t="str">
        <f>TKB!$D$21</f>
        <v>HDH-TV</v>
      </c>
      <c r="Q473" s="81"/>
      <c r="R473" s="82" t="str">
        <f t="shared" ca="1" si="196"/>
        <v>Luyện từ và câu</v>
      </c>
      <c r="S473" s="83" t="str">
        <f t="shared" ca="1" si="197"/>
        <v>Vở CEHTV, BP, PM</v>
      </c>
      <c r="U473" s="42"/>
      <c r="V473" s="122"/>
      <c r="W473" s="126"/>
      <c r="X473" s="78"/>
    </row>
    <row r="474" spans="1:24" s="77" customFormat="1" ht="24" customHeight="1" x14ac:dyDescent="0.2">
      <c r="A474" s="34" t="str">
        <f t="shared" si="198"/>
        <v/>
      </c>
      <c r="B474" s="35">
        <f t="shared" si="186"/>
        <v>16</v>
      </c>
      <c r="C474" s="201"/>
      <c r="D474" s="79">
        <v>4</v>
      </c>
      <c r="E474" s="84">
        <f ca="1">COUNTIF($G$6:G474,G474)+COUNTIF(OFFSET($P$6,0,0,IF(MOD(ROW(P474),5)&lt;&gt;0,INT((ROW(P474)-ROW($P$6)+1)/5)*5,INT((ROW(P474)-ROW($P$6))/5)*5),1),G474)</f>
        <v>16</v>
      </c>
      <c r="F474" s="84">
        <f t="shared" ca="1" si="192"/>
        <v>16</v>
      </c>
      <c r="G474" s="182" t="str">
        <f>TKB!$C$22</f>
        <v>LT &amp; Câu</v>
      </c>
      <c r="H474" s="81"/>
      <c r="I474" s="82" t="str">
        <f t="shared" ca="1" si="193"/>
        <v>Từ chỉ tính chất. Câu kiểu Ai thế nào?</v>
      </c>
      <c r="J474" s="83" t="str">
        <f t="shared" ca="1" si="199"/>
        <v>bảng phụ, MT-MC</v>
      </c>
      <c r="K474" s="72"/>
      <c r="L474" s="201"/>
      <c r="M474" s="79">
        <v>4</v>
      </c>
      <c r="N474" s="84">
        <f ca="1">IF(P474=0,"",COUNTIF($P$6:P474,P474)+COUNTIF(OFFSET($G$6,0,0,INT((ROW(G474)-ROW($G$6))/5+1)*5,1),P474))</f>
        <v>32</v>
      </c>
      <c r="O474" s="84">
        <f t="shared" ca="1" si="195"/>
        <v>32</v>
      </c>
      <c r="P474" s="182" t="str">
        <f>TKB!$D$22</f>
        <v>HĐTT-CĐ</v>
      </c>
      <c r="Q474" s="81"/>
      <c r="R474" s="82" t="str">
        <f t="shared" ca="1" si="196"/>
        <v>GDNSTLVM: Bài : Tổng kết</v>
      </c>
      <c r="S474" s="83" t="str">
        <f t="shared" ca="1" si="197"/>
        <v>Tư liệu</v>
      </c>
      <c r="U474" s="42"/>
      <c r="V474" s="122"/>
      <c r="W474" s="126"/>
      <c r="X474" s="78"/>
    </row>
    <row r="475" spans="1:24" s="77" customFormat="1" ht="24" customHeight="1" x14ac:dyDescent="0.2">
      <c r="A475" s="34" t="str">
        <f t="shared" si="198"/>
        <v/>
      </c>
      <c r="B475" s="35">
        <f t="shared" si="186"/>
        <v>16</v>
      </c>
      <c r="C475" s="202"/>
      <c r="D475" s="95">
        <v>5</v>
      </c>
      <c r="E475" s="88">
        <f ca="1">COUNTIF($G$6:G475,G475)+COUNTIF(OFFSET($P$6,0,0,IF(MOD(ROW(P475),5)&lt;&gt;0,INT((ROW(P475)-ROW($P$6)+1)/5)*5,INT((ROW(P475)-ROW($P$6))/5)*5),1),G475)</f>
        <v>203</v>
      </c>
      <c r="F475" s="88" t="str">
        <f t="shared" si="192"/>
        <v/>
      </c>
      <c r="G475" s="183">
        <f>TKB!$C$23</f>
        <v>0</v>
      </c>
      <c r="H475" s="89"/>
      <c r="I475" s="90" t="str">
        <f t="shared" si="193"/>
        <v/>
      </c>
      <c r="J475" s="91" t="str">
        <f t="shared" si="199"/>
        <v/>
      </c>
      <c r="K475" s="72"/>
      <c r="L475" s="202"/>
      <c r="M475" s="87">
        <v>5</v>
      </c>
      <c r="N475" s="84" t="str">
        <f ca="1">IF(P475=0,"",COUNTIF($P$6:P475,P475)+COUNTIF(OFFSET($G$6,0,0,INT((ROW(G475)-ROW($G$6))/5+1)*5,1),P475))</f>
        <v/>
      </c>
      <c r="O475" s="92" t="str">
        <f t="shared" si="195"/>
        <v/>
      </c>
      <c r="P475" s="183">
        <f>TKB!$D$23</f>
        <v>0</v>
      </c>
      <c r="Q475" s="89"/>
      <c r="R475" s="90" t="str">
        <f t="shared" si="196"/>
        <v/>
      </c>
      <c r="S475" s="91" t="str">
        <f t="shared" si="197"/>
        <v/>
      </c>
      <c r="U475" s="42"/>
      <c r="V475" s="122"/>
      <c r="W475" s="126"/>
      <c r="X475" s="78"/>
    </row>
    <row r="476" spans="1:24" s="77" customFormat="1" ht="24" customHeight="1" x14ac:dyDescent="0.2">
      <c r="A476" s="34" t="str">
        <f t="shared" si="198"/>
        <v/>
      </c>
      <c r="B476" s="35">
        <f t="shared" si="186"/>
        <v>16</v>
      </c>
      <c r="C476" s="197" t="str">
        <f>CONCATENATE("Sáu ",CHAR(10),DAY(V453+4),"/",MONTH(V453+4))</f>
        <v>Sáu 
25/12</v>
      </c>
      <c r="D476" s="67">
        <v>1</v>
      </c>
      <c r="E476" s="68">
        <f ca="1">COUNTIF($G$6:G476,G476)+COUNTIF(OFFSET($P$6,0,0,IF(MOD(ROW(P476),5)&lt;&gt;0,INT((ROW(P476)-ROW($P$6)+1)/5)*5,INT((ROW(P476)-ROW($P$6))/5)*5),1),G476)</f>
        <v>16</v>
      </c>
      <c r="F476" s="68">
        <f t="shared" ca="1" si="192"/>
        <v>16</v>
      </c>
      <c r="G476" s="182" t="str">
        <f>TKB!$C$24</f>
        <v>Mĩ thuật TC</v>
      </c>
      <c r="H476" s="93"/>
      <c r="I476" s="70" t="str">
        <f t="shared" ca="1" si="193"/>
        <v>VT: đề tài trường em</v>
      </c>
      <c r="J476" s="71">
        <f t="shared" ca="1" si="199"/>
        <v>0</v>
      </c>
      <c r="K476" s="72"/>
      <c r="L476" s="197" t="str">
        <f>+C476</f>
        <v>Sáu 
25/12</v>
      </c>
      <c r="M476" s="67">
        <v>1</v>
      </c>
      <c r="N476" s="94">
        <f ca="1">IF(P476=0,"",COUNTIF($P$6:P476,P476)+COUNTIF(OFFSET($G$6,0,0,INT((ROW(G476)-ROW($G$6))/5+1)*5,1),P476))</f>
        <v>48</v>
      </c>
      <c r="O476" s="94">
        <f t="shared" ca="1" si="195"/>
        <v>48</v>
      </c>
      <c r="P476" s="181" t="str">
        <f>TKB!$D$24</f>
        <v>HDH-T</v>
      </c>
      <c r="Q476" s="93"/>
      <c r="R476" s="82" t="str">
        <f t="shared" ca="1" si="196"/>
        <v>Thực hành xem lịch</v>
      </c>
      <c r="S476" s="71" t="str">
        <f t="shared" ca="1" si="197"/>
        <v>Vở CEHT, BP, PM</v>
      </c>
      <c r="U476" s="42"/>
      <c r="V476" s="122"/>
      <c r="W476" s="126"/>
      <c r="X476" s="78"/>
    </row>
    <row r="477" spans="1:24" s="77" customFormat="1" ht="24" customHeight="1" x14ac:dyDescent="0.2">
      <c r="A477" s="34" t="str">
        <f t="shared" si="198"/>
        <v/>
      </c>
      <c r="B477" s="35">
        <f t="shared" si="186"/>
        <v>16</v>
      </c>
      <c r="C477" s="198"/>
      <c r="D477" s="79">
        <v>2</v>
      </c>
      <c r="E477" s="80">
        <f ca="1">COUNTIF($G$6:G477,G477)+COUNTIF(OFFSET($P$6,0,0,IF(MOD(ROW(P477),5)&lt;&gt;0,INT((ROW(P477)-ROW($P$6)+1)/5)*5,INT((ROW(P477)-ROW($P$6))/5)*5),1),G477)</f>
        <v>16</v>
      </c>
      <c r="F477" s="80">
        <f t="shared" ca="1" si="192"/>
        <v>16</v>
      </c>
      <c r="G477" s="182" t="str">
        <f>TKB!$C$25</f>
        <v>Tập làm văn</v>
      </c>
      <c r="H477" s="81"/>
      <c r="I477" s="82" t="str">
        <f t="shared" ca="1" si="193"/>
        <v>Khen ngợi. Kể ngắn về con vật. Lập thời gian biểu.</v>
      </c>
      <c r="J477" s="83" t="str">
        <f t="shared" ca="1" si="199"/>
        <v>MT-MC,bảng phụ</v>
      </c>
      <c r="K477" s="72"/>
      <c r="L477" s="198"/>
      <c r="M477" s="79">
        <v>2</v>
      </c>
      <c r="N477" s="84">
        <f ca="1">IF(P477=0,"",COUNTIF($P$6:P477,P477)+COUNTIF(OFFSET($G$6,0,0,INT((ROW(G477)-ROW($G$6))/5+1)*5,1),P477))</f>
        <v>16</v>
      </c>
      <c r="O477" s="84">
        <f t="shared" ca="1" si="195"/>
        <v>16</v>
      </c>
      <c r="P477" s="182" t="str">
        <f>TKB!$D$25</f>
        <v>HĐTT-SHL</v>
      </c>
      <c r="Q477" s="81"/>
      <c r="R477" s="82" t="str">
        <f t="shared" ca="1" si="196"/>
        <v>Sơ kết tuần 16</v>
      </c>
      <c r="S477" s="83" t="str">
        <f t="shared" ca="1" si="197"/>
        <v>phần thưởng</v>
      </c>
      <c r="U477" s="42"/>
      <c r="V477" s="122"/>
      <c r="W477" s="126"/>
      <c r="X477" s="78"/>
    </row>
    <row r="478" spans="1:24" s="77" customFormat="1" ht="24" customHeight="1" x14ac:dyDescent="0.2">
      <c r="A478" s="34" t="str">
        <f t="shared" si="198"/>
        <v/>
      </c>
      <c r="B478" s="35">
        <f t="shared" si="186"/>
        <v>16</v>
      </c>
      <c r="C478" s="198"/>
      <c r="D478" s="73">
        <v>3</v>
      </c>
      <c r="E478" s="84">
        <f ca="1">COUNTIF($G$6:G478,G478)+COUNTIF(OFFSET($P$6,0,0,IF(MOD(ROW(P478),5)&lt;&gt;0,INT((ROW(P478)-ROW($P$6)+1)/5)*5,INT((ROW(P478)-ROW($P$6))/5)*5),1),G478)</f>
        <v>80</v>
      </c>
      <c r="F478" s="84">
        <f t="shared" ca="1" si="192"/>
        <v>80</v>
      </c>
      <c r="G478" s="182" t="str">
        <f>TKB!$C$26</f>
        <v>Toán</v>
      </c>
      <c r="H478" s="81"/>
      <c r="I478" s="82" t="str">
        <f t="shared" ca="1" si="193"/>
        <v>Luyện tập chung</v>
      </c>
      <c r="J478" s="83" t="str">
        <f t="shared" ca="1" si="199"/>
        <v>SGK, bảng phụ, MT-MC</v>
      </c>
      <c r="K478" s="72"/>
      <c r="L478" s="198"/>
      <c r="M478" s="73">
        <v>3</v>
      </c>
      <c r="N478" s="84" t="str">
        <f ca="1">IF(P478=0,"",COUNTIF($P$6:P478,P478)+COUNTIF(OFFSET($G$6,0,0,INT((ROW(G478)-ROW($G$6))/5+1)*5,1),P478))</f>
        <v/>
      </c>
      <c r="O478" s="74" t="str">
        <f t="shared" si="195"/>
        <v/>
      </c>
      <c r="P478" s="185">
        <f>TKB!$D$26</f>
        <v>0</v>
      </c>
      <c r="Q478" s="81"/>
      <c r="R478" s="82" t="str">
        <f t="shared" si="196"/>
        <v/>
      </c>
      <c r="S478" s="83" t="str">
        <f t="shared" si="197"/>
        <v/>
      </c>
      <c r="U478" s="42"/>
      <c r="V478" s="122"/>
      <c r="W478" s="126"/>
      <c r="X478" s="78"/>
    </row>
    <row r="479" spans="1:24" s="77" customFormat="1" ht="24" customHeight="1" x14ac:dyDescent="0.2">
      <c r="A479" s="34" t="str">
        <f t="shared" si="198"/>
        <v/>
      </c>
      <c r="B479" s="35">
        <f t="shared" si="186"/>
        <v>16</v>
      </c>
      <c r="C479" s="198"/>
      <c r="D479" s="79">
        <v>4</v>
      </c>
      <c r="E479" s="84">
        <f ca="1">COUNTIF($G$6:G479,G479)+COUNTIF(OFFSET($P$6,0,0,IF(MOD(ROW(P479),5)&lt;&gt;0,INT((ROW(P479)-ROW($P$6)+1)/5)*5,INT((ROW(P479)-ROW($P$6))/5)*5),1),G479)</f>
        <v>16</v>
      </c>
      <c r="F479" s="84">
        <f t="shared" ca="1" si="192"/>
        <v>16</v>
      </c>
      <c r="G479" s="182" t="str">
        <f>TKB!$C$27</f>
        <v>Đạo đức</v>
      </c>
      <c r="H479" s="81"/>
      <c r="I479" s="82" t="str">
        <f t="shared" ca="1" si="193"/>
        <v>Giữ trật tự vệ sinh nơi công cộng ( tiết 1)</v>
      </c>
      <c r="J479" s="83" t="str">
        <f t="shared" ca="1" si="199"/>
        <v>Tranh, máy chiếu</v>
      </c>
      <c r="K479" s="72"/>
      <c r="L479" s="198"/>
      <c r="M479" s="79">
        <v>4</v>
      </c>
      <c r="N479" s="84" t="str">
        <f ca="1">IF(P479=0,"",COUNTIF($P$6:P479,P479)+COUNTIF(OFFSET($G$6,0,0,INT((ROW(G479)-ROW($G$6))/5+1)*5,1),P479))</f>
        <v/>
      </c>
      <c r="O479" s="84" t="str">
        <f t="shared" si="195"/>
        <v/>
      </c>
      <c r="P479" s="182">
        <f>TKB!$D$27</f>
        <v>0</v>
      </c>
      <c r="Q479" s="81"/>
      <c r="R479" s="82" t="str">
        <f t="shared" si="196"/>
        <v/>
      </c>
      <c r="S479" s="83" t="str">
        <f t="shared" si="197"/>
        <v/>
      </c>
      <c r="U479" s="42"/>
      <c r="V479" s="122"/>
      <c r="W479" s="126"/>
      <c r="X479" s="78"/>
    </row>
    <row r="480" spans="1:24" s="77" customFormat="1" ht="24" customHeight="1" thickBot="1" x14ac:dyDescent="0.25">
      <c r="A480" s="34" t="str">
        <f t="shared" si="198"/>
        <v/>
      </c>
      <c r="B480" s="35">
        <f t="shared" si="186"/>
        <v>16</v>
      </c>
      <c r="C480" s="199"/>
      <c r="D480" s="96">
        <v>5</v>
      </c>
      <c r="E480" s="97">
        <f ca="1">COUNTIF($G$6:G480,G480)+COUNTIF(OFFSET($P$6,0,0,IF(MOD(ROW(P480),5)&lt;&gt;0,INT((ROW(P480)-ROW($P$6)+1)/5)*5,INT((ROW(P480)-ROW($P$6))/5)*5),1),G480)</f>
        <v>205</v>
      </c>
      <c r="F480" s="97" t="str">
        <f t="shared" si="192"/>
        <v/>
      </c>
      <c r="G480" s="184">
        <f>TKB!$C$28</f>
        <v>0</v>
      </c>
      <c r="H480" s="98" t="str">
        <f t="shared" ref="H480" si="200">IF(AND($M$1&lt;&gt;"",F480&lt;&gt;""),$M$1,IF(LEN(G480)&gt;$Q$1,RIGHT(G480,$Q$1),""))</f>
        <v/>
      </c>
      <c r="I480" s="99" t="str">
        <f t="shared" si="193"/>
        <v/>
      </c>
      <c r="J480" s="100" t="str">
        <f t="shared" si="199"/>
        <v/>
      </c>
      <c r="K480" s="72"/>
      <c r="L480" s="199"/>
      <c r="M480" s="101">
        <v>5</v>
      </c>
      <c r="N480" s="97" t="str">
        <f ca="1">IF(P480=0,"",COUNTIF($P$6:P480,P480)+COUNTIF(OFFSET($G$6,0,0,INT((ROW(G480)-ROW($G$6))/5+1)*5,1),P480))</f>
        <v/>
      </c>
      <c r="O480" s="97" t="str">
        <f t="shared" si="195"/>
        <v/>
      </c>
      <c r="P480" s="184">
        <f>TKB!$D$28</f>
        <v>0</v>
      </c>
      <c r="Q480" s="98" t="str">
        <f t="shared" ref="Q480" si="201">IF(AND($M$1&lt;&gt;"",O480&lt;&gt;""),$M$1,IF(LEN(P480)&gt;$Q$1,RIGHT(P480,$Q$1),""))</f>
        <v/>
      </c>
      <c r="R480" s="99" t="str">
        <f t="shared" si="196"/>
        <v/>
      </c>
      <c r="S480" s="100" t="str">
        <f t="shared" si="197"/>
        <v/>
      </c>
      <c r="U480" s="42"/>
      <c r="V480" s="122"/>
      <c r="W480" s="126"/>
      <c r="X480" s="78"/>
    </row>
    <row r="481" spans="1:24" s="34" customFormat="1" ht="24" customHeight="1" x14ac:dyDescent="0.2">
      <c r="A481" s="34" t="str">
        <f t="shared" si="198"/>
        <v/>
      </c>
      <c r="B481" s="35">
        <f t="shared" si="186"/>
        <v>16</v>
      </c>
      <c r="C481" s="206"/>
      <c r="D481" s="206"/>
      <c r="E481" s="206"/>
      <c r="F481" s="206"/>
      <c r="G481" s="206"/>
      <c r="H481" s="206"/>
      <c r="I481" s="206"/>
      <c r="J481" s="206"/>
      <c r="K481" s="179"/>
      <c r="L481" s="207"/>
      <c r="M481" s="207"/>
      <c r="N481" s="207"/>
      <c r="O481" s="207"/>
      <c r="P481" s="207"/>
      <c r="Q481" s="207"/>
      <c r="R481" s="207"/>
      <c r="S481" s="207"/>
      <c r="U481" s="42"/>
      <c r="V481" s="122"/>
      <c r="W481" s="126"/>
      <c r="X481" s="43"/>
    </row>
    <row r="482" spans="1:24" s="34" customFormat="1" ht="57.95" customHeight="1" x14ac:dyDescent="0.2">
      <c r="A482" s="34" t="str">
        <f t="shared" si="198"/>
        <v/>
      </c>
      <c r="B482" s="35">
        <f t="shared" ref="B482" si="202">+B483</f>
        <v>17</v>
      </c>
      <c r="C482" s="102" t="str">
        <f>'HUONG DAN'!B54</f>
        <v>©Trường Tiểu học Lê Ngọc Hân, Gia Lâm</v>
      </c>
      <c r="D482" s="179"/>
      <c r="E482" s="103"/>
      <c r="F482" s="103"/>
      <c r="G482" s="104"/>
      <c r="H482" s="104"/>
      <c r="I482" s="104"/>
      <c r="J482" s="104"/>
      <c r="K482" s="104"/>
      <c r="L482" s="180"/>
      <c r="M482" s="180"/>
      <c r="N482" s="105"/>
      <c r="O482" s="105"/>
      <c r="P482" s="106"/>
      <c r="Q482" s="106"/>
      <c r="R482" s="208"/>
      <c r="S482" s="208"/>
      <c r="U482" s="42"/>
      <c r="V482" s="122"/>
      <c r="W482" s="126"/>
      <c r="X482" s="43"/>
    </row>
    <row r="483" spans="1:24" s="34" customFormat="1" ht="24" customHeight="1" thickBot="1" x14ac:dyDescent="0.25">
      <c r="A483" s="34" t="str">
        <f t="shared" si="198"/>
        <v/>
      </c>
      <c r="B483" s="35">
        <f t="shared" ref="B483" si="203">+C483</f>
        <v>17</v>
      </c>
      <c r="C483" s="203">
        <f>+C453+1</f>
        <v>17</v>
      </c>
      <c r="D483" s="203"/>
      <c r="E483" s="44"/>
      <c r="F483" s="103" t="str">
        <f>CONCATENATE("(Từ ngày ",DAY(V483)&amp;"/"&amp; MONTH(V483) &amp;"/"&amp;YEAR(V483)&amp; " đến ngày "  &amp;DAY(V483+4)&amp;  "/" &amp; MONTH(V483+4) &amp; "/" &amp; YEAR(V483+4),")")</f>
        <v>(Từ ngày 28/12/2020 đến ngày 1/1/2021)</v>
      </c>
      <c r="G483" s="104"/>
      <c r="H483" s="104"/>
      <c r="I483" s="40"/>
      <c r="J483" s="40"/>
      <c r="K483" s="40"/>
      <c r="L483" s="48"/>
      <c r="M483" s="48"/>
      <c r="N483" s="49"/>
      <c r="O483" s="49"/>
      <c r="P483" s="50"/>
      <c r="Q483" s="50"/>
      <c r="R483" s="106"/>
      <c r="S483" s="47"/>
      <c r="U483" s="51" t="s">
        <v>32</v>
      </c>
      <c r="V483" s="122">
        <f>$U$1+(C483-1)*7+W483</f>
        <v>44193</v>
      </c>
      <c r="W483" s="127">
        <v>0</v>
      </c>
      <c r="X483" s="43"/>
    </row>
    <row r="484" spans="1:24" s="52" customFormat="1" ht="24" customHeight="1" x14ac:dyDescent="0.2">
      <c r="A484" s="34" t="str">
        <f t="shared" si="198"/>
        <v/>
      </c>
      <c r="B484" s="35">
        <f t="shared" ref="B484:B485" si="204">+B483</f>
        <v>17</v>
      </c>
      <c r="C484" s="204" t="s">
        <v>31</v>
      </c>
      <c r="D484" s="204"/>
      <c r="E484" s="205"/>
      <c r="F484" s="204"/>
      <c r="G484" s="204"/>
      <c r="H484" s="204"/>
      <c r="I484" s="204"/>
      <c r="J484" s="204"/>
      <c r="K484" s="107"/>
      <c r="L484" s="204" t="s">
        <v>0</v>
      </c>
      <c r="M484" s="204"/>
      <c r="N484" s="204"/>
      <c r="O484" s="204"/>
      <c r="P484" s="204"/>
      <c r="Q484" s="204"/>
      <c r="R484" s="204"/>
      <c r="S484" s="204"/>
      <c r="U484" s="42"/>
      <c r="V484" s="123"/>
      <c r="W484" s="128"/>
      <c r="X484" s="53"/>
    </row>
    <row r="485" spans="1:24" s="64" customFormat="1" ht="42.75" x14ac:dyDescent="0.2">
      <c r="A485" s="34" t="str">
        <f t="shared" si="198"/>
        <v/>
      </c>
      <c r="B485" s="35">
        <f t="shared" si="204"/>
        <v>17</v>
      </c>
      <c r="C485" s="108" t="s">
        <v>1</v>
      </c>
      <c r="D485" s="109" t="s">
        <v>2</v>
      </c>
      <c r="E485" s="110" t="s">
        <v>25</v>
      </c>
      <c r="F485" s="110" t="s">
        <v>3</v>
      </c>
      <c r="G485" s="111" t="s">
        <v>10</v>
      </c>
      <c r="H485" s="111" t="s">
        <v>24</v>
      </c>
      <c r="I485" s="111" t="s">
        <v>4</v>
      </c>
      <c r="J485" s="112" t="s">
        <v>5</v>
      </c>
      <c r="K485" s="59"/>
      <c r="L485" s="60" t="s">
        <v>1</v>
      </c>
      <c r="M485" s="61" t="s">
        <v>2</v>
      </c>
      <c r="N485" s="62" t="s">
        <v>25</v>
      </c>
      <c r="O485" s="56" t="s">
        <v>3</v>
      </c>
      <c r="P485" s="63" t="s">
        <v>11</v>
      </c>
      <c r="Q485" s="63" t="s">
        <v>24</v>
      </c>
      <c r="R485" s="63" t="s">
        <v>4</v>
      </c>
      <c r="S485" s="58" t="s">
        <v>5</v>
      </c>
      <c r="U485" s="65"/>
      <c r="V485" s="124"/>
      <c r="W485" s="129"/>
      <c r="X485" s="66"/>
    </row>
    <row r="486" spans="1:24" s="77" customFormat="1" ht="24" customHeight="1" x14ac:dyDescent="0.2">
      <c r="A486" s="34" t="str">
        <f t="shared" si="198"/>
        <v/>
      </c>
      <c r="B486" s="35">
        <f t="shared" si="186"/>
        <v>17</v>
      </c>
      <c r="C486" s="197" t="str">
        <f>CONCATENATE("Hai  ",CHAR(10),DAY(V483),"/",MONTH(V483))</f>
        <v>Hai  
28/12</v>
      </c>
      <c r="D486" s="67">
        <v>1</v>
      </c>
      <c r="E486" s="68">
        <f ca="1">COUNTIF($G$6:G486,G486)+COUNTIF(OFFSET($P$6,0,0,IF(MOD(ROW(P486),5)&lt;&gt;0,INT((ROW(P486)-ROW($P$6)+1)/5)*5,INT((ROW(P486)-ROW($P$6))/5)*5),1),G486)</f>
        <v>17</v>
      </c>
      <c r="F486" s="68">
        <f t="shared" ref="F486:F510" ca="1" si="205">IF(G486=0,"",VLOOKUP(E486&amp;G486,PPCT,2,0))</f>
        <v>17</v>
      </c>
      <c r="G486" s="181" t="str">
        <f>TKB!$C$4</f>
        <v>HĐTT-CC</v>
      </c>
      <c r="H486" s="69"/>
      <c r="I486" s="70" t="str">
        <f t="shared" ref="I486:I510" ca="1" si="206">IF(G486=0,"",VLOOKUP(E486&amp;G486,PPCT,6,0))</f>
        <v>Chào cờ</v>
      </c>
      <c r="J486" s="71">
        <f t="shared" ref="J486:J498" ca="1" si="207">IF(G486=0,"",VLOOKUP(E486&amp;G486,PPCT,7,0))</f>
        <v>0</v>
      </c>
      <c r="K486" s="72"/>
      <c r="L486" s="198" t="str">
        <f>+C486</f>
        <v>Hai  
28/12</v>
      </c>
      <c r="M486" s="73">
        <v>1</v>
      </c>
      <c r="N486" s="74">
        <f ca="1">IF(P486=0,"",COUNTIF($P$6:P486,P486)+COUNTIF(OFFSET($G$6,0,0,INT((ROW(G486)-ROW($G$6))/5+1)*5,1),P486))</f>
        <v>17</v>
      </c>
      <c r="O486" s="68">
        <f t="shared" ref="O486:O510" ca="1" si="208">IF(P486=0,"",VLOOKUP(N486&amp;P486,PPCT,2,0))</f>
        <v>17</v>
      </c>
      <c r="P486" s="185" t="str">
        <f>TKB!$D$4</f>
        <v>Âm nhạc</v>
      </c>
      <c r="Q486" s="69"/>
      <c r="R486" s="75" t="str">
        <f t="shared" ref="R486:R510" ca="1" si="209">IF(P486=0,"",VLOOKUP(N486&amp;P486,PPCT,6,0))</f>
        <v>Học hát: Dành cho địa phương tự chọn</v>
      </c>
      <c r="S486" s="76">
        <f t="shared" ref="S486:S510" ca="1" si="210">IF(P486=0,"",VLOOKUP(N486&amp;P486,PPCT,7,0))</f>
        <v>0</v>
      </c>
      <c r="U486" s="42"/>
      <c r="V486" s="122"/>
      <c r="W486" s="126"/>
      <c r="X486" s="78"/>
    </row>
    <row r="487" spans="1:24" s="77" customFormat="1" ht="24" customHeight="1" x14ac:dyDescent="0.2">
      <c r="A487" s="34" t="str">
        <f t="shared" si="198"/>
        <v/>
      </c>
      <c r="B487" s="35">
        <f t="shared" si="186"/>
        <v>17</v>
      </c>
      <c r="C487" s="198"/>
      <c r="D487" s="79">
        <v>2</v>
      </c>
      <c r="E487" s="80">
        <f ca="1">COUNTIF($G$6:G487,G487)+COUNTIF(OFFSET($P$6,0,0,IF(MOD(ROW(P487),5)&lt;&gt;0,INT((ROW(P487)-ROW($P$6)+1)/5)*5,INT((ROW(P487)-ROW($P$6))/5)*5),1),G487)</f>
        <v>81</v>
      </c>
      <c r="F487" s="80">
        <f t="shared" ca="1" si="205"/>
        <v>81</v>
      </c>
      <c r="G487" s="182" t="str">
        <f>TKB!$C$5</f>
        <v>Toán</v>
      </c>
      <c r="H487" s="81"/>
      <c r="I487" s="82" t="str">
        <f t="shared" ca="1" si="206"/>
        <v>Ôn tập về phép cộng, phép trừ</v>
      </c>
      <c r="J487" s="83" t="str">
        <f t="shared" ca="1" si="207"/>
        <v>SGK, bảng phụ, MT-MC</v>
      </c>
      <c r="K487" s="72"/>
      <c r="L487" s="198"/>
      <c r="M487" s="79">
        <v>2</v>
      </c>
      <c r="N487" s="84">
        <f ca="1">IF(P487=0,"",COUNTIF($P$6:P487,P487)+COUNTIF(OFFSET($G$6,0,0,INT((ROW(G487)-ROW($G$6))/5+1)*5,1),P487))</f>
        <v>33</v>
      </c>
      <c r="O487" s="84">
        <f t="shared" ca="1" si="208"/>
        <v>33</v>
      </c>
      <c r="P487" s="182" t="str">
        <f>TKB!$D$5</f>
        <v>Thể dục</v>
      </c>
      <c r="Q487" s="81"/>
      <c r="R487" s="82" t="str">
        <f t="shared" ca="1" si="209"/>
        <v>Trò chơi: Bịt m8t1 bắt dê và Nhóm ba, nhóm bảy.</v>
      </c>
      <c r="S487" s="85">
        <f t="shared" ca="1" si="210"/>
        <v>0</v>
      </c>
      <c r="U487" s="42"/>
      <c r="V487" s="122"/>
      <c r="W487" s="126"/>
      <c r="X487" s="78"/>
    </row>
    <row r="488" spans="1:24" s="77" customFormat="1" ht="24" customHeight="1" x14ac:dyDescent="0.2">
      <c r="A488" s="34" t="str">
        <f t="shared" si="198"/>
        <v/>
      </c>
      <c r="B488" s="35">
        <f t="shared" si="186"/>
        <v>17</v>
      </c>
      <c r="C488" s="198"/>
      <c r="D488" s="73">
        <v>3</v>
      </c>
      <c r="E488" s="84">
        <f ca="1">COUNTIF($G$6:G488,G488)+COUNTIF(OFFSET($P$6,0,0,IF(MOD(ROW(P488),5)&lt;&gt;0,INT((ROW(P488)-ROW($P$6)+1)/5)*5,INT((ROW(P488)-ROW($P$6))/5)*5),1),G488)</f>
        <v>49</v>
      </c>
      <c r="F488" s="84">
        <f t="shared" ca="1" si="205"/>
        <v>49</v>
      </c>
      <c r="G488" s="182" t="str">
        <f>TKB!$C$6</f>
        <v>Tập đọc</v>
      </c>
      <c r="H488" s="81"/>
      <c r="I488" s="82" t="str">
        <f t="shared" ca="1" si="206"/>
        <v>Tìm ngọc</v>
      </c>
      <c r="J488" s="83" t="str">
        <f t="shared" ca="1" si="207"/>
        <v>Máy chiếu, GAĐT</v>
      </c>
      <c r="K488" s="72"/>
      <c r="L488" s="198"/>
      <c r="M488" s="73">
        <v>3</v>
      </c>
      <c r="N488" s="84">
        <f ca="1">IF(P488=0,"",COUNTIF($P$6:P488,P488)+COUNTIF(OFFSET($G$6,0,0,INT((ROW(G488)-ROW($G$6))/5+1)*5,1),P488))</f>
        <v>49</v>
      </c>
      <c r="O488" s="74">
        <f t="shared" ca="1" si="208"/>
        <v>49</v>
      </c>
      <c r="P488" s="185" t="str">
        <f>TKB!$D$6</f>
        <v>HDH-TV</v>
      </c>
      <c r="Q488" s="81"/>
      <c r="R488" s="75" t="str">
        <f t="shared" ca="1" si="209"/>
        <v>Tập làm văn</v>
      </c>
      <c r="S488" s="83" t="str">
        <f t="shared" ca="1" si="210"/>
        <v>Vở CEHTV, BP, PM</v>
      </c>
      <c r="U488" s="42"/>
      <c r="V488" s="122"/>
      <c r="W488" s="126"/>
      <c r="X488" s="78"/>
    </row>
    <row r="489" spans="1:24" s="77" customFormat="1" ht="24" customHeight="1" x14ac:dyDescent="0.2">
      <c r="A489" s="34" t="str">
        <f t="shared" si="198"/>
        <v/>
      </c>
      <c r="B489" s="35">
        <f t="shared" si="186"/>
        <v>17</v>
      </c>
      <c r="C489" s="198"/>
      <c r="D489" s="79">
        <v>4</v>
      </c>
      <c r="E489" s="84">
        <f ca="1">COUNTIF($G$6:G489,G489)+COUNTIF(OFFSET($P$6,0,0,IF(MOD(ROW(P489),5)&lt;&gt;0,INT((ROW(P489)-ROW($P$6)+1)/5)*5,INT((ROW(P489)-ROW($P$6))/5)*5),1),G489)</f>
        <v>50</v>
      </c>
      <c r="F489" s="84">
        <f t="shared" ca="1" si="205"/>
        <v>50</v>
      </c>
      <c r="G489" s="182" t="str">
        <f>TKB!$C$7</f>
        <v>Tập đọc</v>
      </c>
      <c r="H489" s="81"/>
      <c r="I489" s="82" t="str">
        <f t="shared" ca="1" si="206"/>
        <v>Tìm ngọc</v>
      </c>
      <c r="J489" s="83" t="str">
        <f t="shared" ca="1" si="207"/>
        <v>Máy chiếu, GAĐT</v>
      </c>
      <c r="K489" s="72"/>
      <c r="L489" s="198"/>
      <c r="M489" s="79">
        <v>4</v>
      </c>
      <c r="N489" s="84" t="str">
        <f ca="1">IF(P489=0,"",COUNTIF($P$6:P489,P489)+COUNTIF(OFFSET($G$6,0,0,INT((ROW(G489)-ROW($G$6))/5+1)*5,1),P489))</f>
        <v/>
      </c>
      <c r="O489" s="84" t="str">
        <f t="shared" si="208"/>
        <v/>
      </c>
      <c r="P489" s="182">
        <f>TKB!$D$7</f>
        <v>0</v>
      </c>
      <c r="Q489" s="81"/>
      <c r="R489" s="82" t="str">
        <f t="shared" si="209"/>
        <v/>
      </c>
      <c r="S489" s="76" t="str">
        <f t="shared" si="210"/>
        <v/>
      </c>
      <c r="U489" s="42"/>
      <c r="V489" s="122"/>
      <c r="W489" s="126"/>
      <c r="X489" s="78"/>
    </row>
    <row r="490" spans="1:24" s="77" customFormat="1" ht="24" customHeight="1" x14ac:dyDescent="0.2">
      <c r="A490" s="34" t="str">
        <f t="shared" si="198"/>
        <v/>
      </c>
      <c r="B490" s="35">
        <f t="shared" si="186"/>
        <v>17</v>
      </c>
      <c r="C490" s="198"/>
      <c r="D490" s="87">
        <v>5</v>
      </c>
      <c r="E490" s="88">
        <f ca="1">COUNTIF($G$6:G490,G490)+COUNTIF(OFFSET($P$6,0,0,IF(MOD(ROW(P490),5)&lt;&gt;0,INT((ROW(P490)-ROW($P$6)+1)/5)*5,INT((ROW(P490)-ROW($P$6))/5)*5),1),G490)</f>
        <v>209</v>
      </c>
      <c r="F490" s="88" t="str">
        <f t="shared" si="205"/>
        <v/>
      </c>
      <c r="G490" s="183">
        <f>TKB!$C$8</f>
        <v>0</v>
      </c>
      <c r="H490" s="89"/>
      <c r="I490" s="90" t="str">
        <f t="shared" si="206"/>
        <v/>
      </c>
      <c r="J490" s="91" t="str">
        <f t="shared" si="207"/>
        <v/>
      </c>
      <c r="K490" s="72"/>
      <c r="L490" s="198"/>
      <c r="M490" s="87">
        <v>5</v>
      </c>
      <c r="N490" s="84" t="str">
        <f ca="1">IF(P490=0,"",COUNTIF($P$6:P490,P490)+COUNTIF(OFFSET($G$6,0,0,INT((ROW(G490)-ROW($G$6))/5+1)*5,1),P490))</f>
        <v/>
      </c>
      <c r="O490" s="92" t="str">
        <f t="shared" si="208"/>
        <v/>
      </c>
      <c r="P490" s="183">
        <f>TKB!$D$8</f>
        <v>0</v>
      </c>
      <c r="Q490" s="89"/>
      <c r="R490" s="90" t="str">
        <f t="shared" si="209"/>
        <v/>
      </c>
      <c r="S490" s="91" t="str">
        <f t="shared" si="210"/>
        <v/>
      </c>
      <c r="U490" s="42"/>
      <c r="V490" s="122"/>
      <c r="W490" s="126"/>
      <c r="X490" s="78"/>
    </row>
    <row r="491" spans="1:24" s="77" customFormat="1" ht="24" customHeight="1" x14ac:dyDescent="0.2">
      <c r="A491" s="34" t="str">
        <f t="shared" si="198"/>
        <v/>
      </c>
      <c r="B491" s="35">
        <f t="shared" si="186"/>
        <v>17</v>
      </c>
      <c r="C491" s="200" t="str">
        <f>CONCATENATE("Ba  ",CHAR(10),DAY(V483+1),"/",MONTH(V483+1))</f>
        <v>Ba  
29/12</v>
      </c>
      <c r="D491" s="67">
        <v>1</v>
      </c>
      <c r="E491" s="68">
        <f ca="1">COUNTIF($G$6:G491,G491)+COUNTIF(OFFSET($P$6,0,0,IF(MOD(ROW(P491),5)&lt;&gt;0,INT((ROW(P491)-ROW($P$6)+1)/5)*5,INT((ROW(P491)-ROW($P$6))/5)*5),1),G491)</f>
        <v>33</v>
      </c>
      <c r="F491" s="68">
        <f t="shared" ca="1" si="205"/>
        <v>33</v>
      </c>
      <c r="G491" s="182" t="str">
        <f>TKB!$C$9</f>
        <v>Chính tả</v>
      </c>
      <c r="H491" s="93"/>
      <c r="I491" s="70" t="str">
        <f t="shared" ca="1" si="206"/>
        <v>TC: Tìm ngọc.</v>
      </c>
      <c r="J491" s="71" t="str">
        <f t="shared" ca="1" si="207"/>
        <v>vở mẫu, MT-MC</v>
      </c>
      <c r="K491" s="72"/>
      <c r="L491" s="200" t="str">
        <f>+C491</f>
        <v>Ba  
29/12</v>
      </c>
      <c r="M491" s="67">
        <v>1</v>
      </c>
      <c r="N491" s="94">
        <f ca="1">IF(P491=0,"",COUNTIF($P$6:P491,P491)+COUNTIF(OFFSET($G$6,0,0,INT((ROW(G491)-ROW($G$6))/5+1)*5,1),P491))</f>
        <v>17</v>
      </c>
      <c r="O491" s="94">
        <f t="shared" ca="1" si="208"/>
        <v>17</v>
      </c>
      <c r="P491" s="181" t="str">
        <f>TKB!$D$9</f>
        <v>Kể chuyện</v>
      </c>
      <c r="Q491" s="93"/>
      <c r="R491" s="70" t="str">
        <f t="shared" ca="1" si="209"/>
        <v>Tìm ngọc</v>
      </c>
      <c r="S491" s="71" t="str">
        <f t="shared" ca="1" si="210"/>
        <v>Tranh SGK</v>
      </c>
      <c r="U491" s="42"/>
      <c r="V491" s="122"/>
      <c r="W491" s="126"/>
      <c r="X491" s="78"/>
    </row>
    <row r="492" spans="1:24" s="77" customFormat="1" ht="24" customHeight="1" x14ac:dyDescent="0.2">
      <c r="A492" s="34" t="str">
        <f t="shared" si="198"/>
        <v/>
      </c>
      <c r="B492" s="35">
        <f t="shared" si="186"/>
        <v>17</v>
      </c>
      <c r="C492" s="201"/>
      <c r="D492" s="79">
        <v>2</v>
      </c>
      <c r="E492" s="80">
        <f ca="1">COUNTIF($G$6:G492,G492)+COUNTIF(OFFSET($P$6,0,0,IF(MOD(ROW(P492),5)&lt;&gt;0,INT((ROW(P492)-ROW($P$6)+1)/5)*5,INT((ROW(P492)-ROW($P$6))/5)*5),1),G492)</f>
        <v>82</v>
      </c>
      <c r="F492" s="80">
        <f t="shared" ca="1" si="205"/>
        <v>82</v>
      </c>
      <c r="G492" s="182" t="str">
        <f>TKB!$C$10</f>
        <v>Toán</v>
      </c>
      <c r="H492" s="81"/>
      <c r="I492" s="82" t="str">
        <f t="shared" ca="1" si="206"/>
        <v>Ôn tập về phép cộng, phép trừ (tt)</v>
      </c>
      <c r="J492" s="83" t="str">
        <f t="shared" ca="1" si="207"/>
        <v>SGK, bảng phụ, MT-MC</v>
      </c>
      <c r="K492" s="72"/>
      <c r="L492" s="201"/>
      <c r="M492" s="79">
        <v>2</v>
      </c>
      <c r="N492" s="84">
        <f ca="1">IF(P492=0,"",COUNTIF($P$6:P492,P492)+COUNTIF(OFFSET($G$6,0,0,INT((ROW(G492)-ROW($G$6))/5+1)*5,1),P492))</f>
        <v>34</v>
      </c>
      <c r="O492" s="84">
        <f t="shared" ca="1" si="208"/>
        <v>34</v>
      </c>
      <c r="P492" s="182" t="str">
        <f>TKB!$D$10</f>
        <v>Thể dục</v>
      </c>
      <c r="Q492" s="81"/>
      <c r="R492" s="82" t="str">
        <f t="shared" ca="1" si="209"/>
        <v>Trò chơi: Vòng tròn và Bỏ khăn</v>
      </c>
      <c r="S492" s="83">
        <f t="shared" ca="1" si="210"/>
        <v>0</v>
      </c>
      <c r="U492" s="42"/>
      <c r="V492" s="122"/>
      <c r="W492" s="126"/>
      <c r="X492" s="78"/>
    </row>
    <row r="493" spans="1:24" s="77" customFormat="1" ht="24" customHeight="1" x14ac:dyDescent="0.2">
      <c r="A493" s="34" t="str">
        <f t="shared" si="198"/>
        <v/>
      </c>
      <c r="B493" s="35">
        <f t="shared" si="186"/>
        <v>17</v>
      </c>
      <c r="C493" s="201"/>
      <c r="D493" s="79">
        <v>3</v>
      </c>
      <c r="E493" s="80">
        <f ca="1">COUNTIF($G$6:G493,G493)+COUNTIF(OFFSET($P$6,0,0,IF(MOD(ROW(P493),5)&lt;&gt;0,INT((ROW(P493)-ROW($P$6)+1)/5)*5,INT((ROW(P493)-ROW($P$6))/5)*5),1),G493)</f>
        <v>17</v>
      </c>
      <c r="F493" s="80">
        <f t="shared" ca="1" si="205"/>
        <v>17</v>
      </c>
      <c r="G493" s="182" t="str">
        <f>TKB!$C$11</f>
        <v>Mĩ thuật</v>
      </c>
      <c r="H493" s="81"/>
      <c r="I493" s="82" t="str">
        <f t="shared" ca="1" si="206"/>
        <v xml:space="preserve">Con vật thân thuộc </v>
      </c>
      <c r="J493" s="83">
        <f t="shared" ca="1" si="207"/>
        <v>0</v>
      </c>
      <c r="K493" s="72"/>
      <c r="L493" s="201"/>
      <c r="M493" s="73">
        <v>3</v>
      </c>
      <c r="N493" s="84">
        <f ca="1">IF(P493=0,"",COUNTIF($P$6:P493,P493)+COUNTIF(OFFSET($G$6,0,0,INT((ROW(G493)-ROW($G$6))/5+1)*5,1),P493))</f>
        <v>50</v>
      </c>
      <c r="O493" s="74">
        <f t="shared" ca="1" si="208"/>
        <v>50</v>
      </c>
      <c r="P493" s="185" t="str">
        <f>TKB!$D$11</f>
        <v>HDH-TV</v>
      </c>
      <c r="Q493" s="81"/>
      <c r="R493" s="82" t="str">
        <f t="shared" ca="1" si="209"/>
        <v>Tập đọc-Chính tả</v>
      </c>
      <c r="S493" s="83" t="str">
        <f t="shared" ca="1" si="210"/>
        <v>Vở CEHTV, BP, PM</v>
      </c>
      <c r="U493" s="42"/>
      <c r="V493" s="122"/>
      <c r="W493" s="126"/>
      <c r="X493" s="78"/>
    </row>
    <row r="494" spans="1:24" s="77" customFormat="1" ht="24" customHeight="1" x14ac:dyDescent="0.2">
      <c r="A494" s="34" t="str">
        <f t="shared" si="198"/>
        <v/>
      </c>
      <c r="B494" s="35">
        <f t="shared" si="186"/>
        <v>17</v>
      </c>
      <c r="C494" s="201"/>
      <c r="D494" s="79">
        <v>4</v>
      </c>
      <c r="E494" s="84">
        <f ca="1">COUNTIF($G$6:G494,G494)+COUNTIF(OFFSET($P$6,0,0,IF(MOD(ROW(P494),5)&lt;&gt;0,INT((ROW(P494)-ROW($P$6)+1)/5)*5,INT((ROW(P494)-ROW($P$6))/5)*5),1),G494)</f>
        <v>33</v>
      </c>
      <c r="F494" s="84">
        <f t="shared" ca="1" si="205"/>
        <v>33</v>
      </c>
      <c r="G494" s="182" t="str">
        <f>TKB!$C$12</f>
        <v>Tiếng Anh</v>
      </c>
      <c r="H494" s="81"/>
      <c r="I494" s="82" t="str">
        <f t="shared" ca="1" si="206"/>
        <v>Kiểm tra học kì I</v>
      </c>
      <c r="J494" s="83">
        <f t="shared" ca="1" si="207"/>
        <v>0</v>
      </c>
      <c r="K494" s="72"/>
      <c r="L494" s="201"/>
      <c r="M494" s="79">
        <v>4</v>
      </c>
      <c r="N494" s="84">
        <f ca="1">IF(P494=0,"",COUNTIF($P$6:P494,P494)+COUNTIF(OFFSET($G$6,0,0,INT((ROW(G494)-ROW($G$6))/5+1)*5,1),P494))</f>
        <v>49</v>
      </c>
      <c r="O494" s="84">
        <f t="shared" ca="1" si="208"/>
        <v>49</v>
      </c>
      <c r="P494" s="182" t="str">
        <f>TKB!$D$12</f>
        <v>HDH-T</v>
      </c>
      <c r="Q494" s="81"/>
      <c r="R494" s="82" t="str">
        <f t="shared" ca="1" si="209"/>
        <v>Toán Ismart</v>
      </c>
      <c r="S494" s="83" t="str">
        <f t="shared" ca="1" si="210"/>
        <v>Vở CEHT, BP, PM</v>
      </c>
      <c r="U494" s="42"/>
      <c r="V494" s="122"/>
      <c r="W494" s="126"/>
      <c r="X494" s="78"/>
    </row>
    <row r="495" spans="1:24" s="77" customFormat="1" ht="24" customHeight="1" x14ac:dyDescent="0.2">
      <c r="A495" s="34" t="str">
        <f t="shared" si="198"/>
        <v/>
      </c>
      <c r="B495" s="35">
        <f t="shared" si="186"/>
        <v>17</v>
      </c>
      <c r="C495" s="202"/>
      <c r="D495" s="95">
        <v>5</v>
      </c>
      <c r="E495" s="88">
        <f ca="1">COUNTIF($G$6:G495,G495)+COUNTIF(OFFSET($P$6,0,0,IF(MOD(ROW(P495),5)&lt;&gt;0,INT((ROW(P495)-ROW($P$6)+1)/5)*5,INT((ROW(P495)-ROW($P$6))/5)*5),1),G495)</f>
        <v>212</v>
      </c>
      <c r="F495" s="88" t="str">
        <f t="shared" si="205"/>
        <v/>
      </c>
      <c r="G495" s="183">
        <f>TKB!$C$13</f>
        <v>0</v>
      </c>
      <c r="H495" s="89"/>
      <c r="I495" s="90" t="str">
        <f t="shared" si="206"/>
        <v/>
      </c>
      <c r="J495" s="91" t="str">
        <f t="shared" si="207"/>
        <v/>
      </c>
      <c r="K495" s="72"/>
      <c r="L495" s="202"/>
      <c r="M495" s="87">
        <v>5</v>
      </c>
      <c r="N495" s="84" t="str">
        <f ca="1">IF(P495=0,"",COUNTIF($P$6:P495,P495)+COUNTIF(OFFSET($G$6,0,0,INT((ROW(G495)-ROW($G$6))/5+1)*5,1),P495))</f>
        <v/>
      </c>
      <c r="O495" s="92" t="str">
        <f t="shared" si="208"/>
        <v/>
      </c>
      <c r="P495" s="183">
        <f>TKB!$D$13</f>
        <v>0</v>
      </c>
      <c r="Q495" s="89"/>
      <c r="R495" s="90" t="str">
        <f t="shared" si="209"/>
        <v/>
      </c>
      <c r="S495" s="91" t="str">
        <f t="shared" si="210"/>
        <v/>
      </c>
      <c r="U495" s="42"/>
      <c r="V495" s="122"/>
      <c r="W495" s="126"/>
      <c r="X495" s="78"/>
    </row>
    <row r="496" spans="1:24" s="77" customFormat="1" ht="24" customHeight="1" x14ac:dyDescent="0.2">
      <c r="A496" s="34" t="str">
        <f t="shared" si="198"/>
        <v/>
      </c>
      <c r="B496" s="35">
        <f t="shared" si="186"/>
        <v>17</v>
      </c>
      <c r="C496" s="200" t="str">
        <f>CONCATENATE("Tư ",CHAR(10),DAY(V483+2),"/",MONTH(V483+2))</f>
        <v>Tư 
30/12</v>
      </c>
      <c r="D496" s="67">
        <v>1</v>
      </c>
      <c r="E496" s="68">
        <f ca="1">COUNTIF($G$6:G496,G496)+COUNTIF(OFFSET($P$6,0,0,IF(MOD(ROW(P496),5)&lt;&gt;0,INT((ROW(P496)-ROW($P$6)+1)/5)*5,INT((ROW(P496)-ROW($P$6))/5)*5),1),G496)</f>
        <v>51</v>
      </c>
      <c r="F496" s="68">
        <f t="shared" ca="1" si="205"/>
        <v>51</v>
      </c>
      <c r="G496" s="182" t="str">
        <f>TKB!$C$14</f>
        <v>Tập đọc</v>
      </c>
      <c r="H496" s="93"/>
      <c r="I496" s="70" t="str">
        <f t="shared" ca="1" si="206"/>
        <v>Gà "tỉ" tê với gà</v>
      </c>
      <c r="J496" s="71" t="str">
        <f t="shared" ca="1" si="207"/>
        <v>Máy chiếu, GAĐT</v>
      </c>
      <c r="K496" s="72"/>
      <c r="L496" s="200" t="str">
        <f>+C496</f>
        <v>Tư 
30/12</v>
      </c>
      <c r="M496" s="67">
        <v>1</v>
      </c>
      <c r="N496" s="94">
        <f ca="1">IF(P496=0,"",COUNTIF($P$6:P496,P496)+COUNTIF(OFFSET($G$6,0,0,INT((ROW(G496)-ROW($G$6))/5+1)*5,1),P496))</f>
        <v>17</v>
      </c>
      <c r="O496" s="94">
        <f t="shared" ca="1" si="208"/>
        <v>17</v>
      </c>
      <c r="P496" s="181" t="str">
        <f>TKB!$D$14</f>
        <v>HĐTT-ĐS</v>
      </c>
      <c r="Q496" s="93"/>
      <c r="R496" s="70" t="str">
        <f t="shared" ca="1" si="209"/>
        <v>Đọc sách</v>
      </c>
      <c r="S496" s="71" t="str">
        <f t="shared" ca="1" si="210"/>
        <v>sách, truyện</v>
      </c>
      <c r="U496" s="42"/>
      <c r="V496" s="122"/>
      <c r="W496" s="126"/>
      <c r="X496" s="78"/>
    </row>
    <row r="497" spans="1:24" s="77" customFormat="1" ht="24" customHeight="1" x14ac:dyDescent="0.2">
      <c r="A497" s="34" t="str">
        <f t="shared" si="198"/>
        <v/>
      </c>
      <c r="B497" s="35">
        <f t="shared" si="186"/>
        <v>17</v>
      </c>
      <c r="C497" s="201"/>
      <c r="D497" s="79">
        <v>2</v>
      </c>
      <c r="E497" s="80">
        <f ca="1">COUNTIF($G$6:G497,G497)+COUNTIF(OFFSET($P$6,0,0,IF(MOD(ROW(P497),5)&lt;&gt;0,INT((ROW(P497)-ROW($P$6)+1)/5)*5,INT((ROW(P497)-ROW($P$6))/5)*5),1),G497)</f>
        <v>34</v>
      </c>
      <c r="F497" s="80">
        <f t="shared" ca="1" si="205"/>
        <v>34</v>
      </c>
      <c r="G497" s="182" t="str">
        <f>TKB!$C$15</f>
        <v>Tiếng Anh</v>
      </c>
      <c r="H497" s="81"/>
      <c r="I497" s="82" t="str">
        <f t="shared" ca="1" si="206"/>
        <v>Trả bài kiểm tra</v>
      </c>
      <c r="J497" s="83">
        <f t="shared" ca="1" si="207"/>
        <v>0</v>
      </c>
      <c r="K497" s="72"/>
      <c r="L497" s="201"/>
      <c r="M497" s="79">
        <v>2</v>
      </c>
      <c r="N497" s="84">
        <f ca="1">IF(P497=0,"",COUNTIF($P$6:P497,P497)+COUNTIF(OFFSET($G$6,0,0,INT((ROW(G497)-ROW($G$6))/5+1)*5,1),P497))</f>
        <v>17</v>
      </c>
      <c r="O497" s="84">
        <f t="shared" ca="1" si="208"/>
        <v>20</v>
      </c>
      <c r="P497" s="181" t="str">
        <f>TKB!$D$15</f>
        <v>Âm nhạc TC</v>
      </c>
      <c r="Q497" s="81"/>
      <c r="R497" s="82" t="str">
        <f t="shared" ca="1" si="209"/>
        <v>Trò chơi âm nhạc</v>
      </c>
      <c r="S497" s="83">
        <f t="shared" ca="1" si="210"/>
        <v>0</v>
      </c>
      <c r="U497" s="42"/>
      <c r="V497" s="122"/>
      <c r="W497" s="126"/>
      <c r="X497" s="78"/>
    </row>
    <row r="498" spans="1:24" s="77" customFormat="1" ht="24" customHeight="1" x14ac:dyDescent="0.2">
      <c r="A498" s="34" t="str">
        <f t="shared" si="198"/>
        <v/>
      </c>
      <c r="B498" s="35">
        <f t="shared" si="186"/>
        <v>17</v>
      </c>
      <c r="C498" s="201"/>
      <c r="D498" s="79">
        <v>3</v>
      </c>
      <c r="E498" s="80">
        <f ca="1">COUNTIF($G$6:G498,G498)+COUNTIF(OFFSET($P$6,0,0,IF(MOD(ROW(P498),5)&lt;&gt;0,INT((ROW(P498)-ROW($P$6)+1)/5)*5,INT((ROW(P498)-ROW($P$6))/5)*5),1),G498)</f>
        <v>83</v>
      </c>
      <c r="F498" s="80">
        <f t="shared" ca="1" si="205"/>
        <v>83</v>
      </c>
      <c r="G498" s="182" t="str">
        <f>TKB!$C$16</f>
        <v>Toán</v>
      </c>
      <c r="H498" s="81"/>
      <c r="I498" s="82" t="str">
        <f t="shared" ca="1" si="206"/>
        <v>Ôn tập về phép cộng, phép trừ (tt)</v>
      </c>
      <c r="J498" s="83" t="str">
        <f t="shared" ca="1" si="207"/>
        <v>SGK, bảng phụ, MT-MC</v>
      </c>
      <c r="K498" s="72"/>
      <c r="L498" s="201"/>
      <c r="M498" s="73">
        <v>3</v>
      </c>
      <c r="N498" s="84">
        <f ca="1">IF(P498=0,"",COUNTIF($P$6:P498,P498)+COUNTIF(OFFSET($G$6,0,0,INT((ROW(G498)-ROW($G$6))/5+1)*5,1),P498))</f>
        <v>50</v>
      </c>
      <c r="O498" s="74">
        <f t="shared" ca="1" si="208"/>
        <v>50</v>
      </c>
      <c r="P498" s="185" t="str">
        <f>TKB!$D$16</f>
        <v>HDH-T</v>
      </c>
      <c r="Q498" s="81"/>
      <c r="R498" s="82" t="str">
        <f t="shared" ca="1" si="209"/>
        <v>Ôn tập về phép cộng và phép trừ</v>
      </c>
      <c r="S498" s="83" t="str">
        <f t="shared" ca="1" si="210"/>
        <v>Vở CEHT, BP, PM</v>
      </c>
      <c r="U498" s="42"/>
      <c r="V498" s="122"/>
      <c r="W498" s="126"/>
      <c r="X498" s="78"/>
    </row>
    <row r="499" spans="1:24" s="77" customFormat="1" ht="24" customHeight="1" x14ac:dyDescent="0.2">
      <c r="A499" s="34" t="str">
        <f t="shared" si="198"/>
        <v/>
      </c>
      <c r="B499" s="35">
        <f t="shared" si="186"/>
        <v>17</v>
      </c>
      <c r="C499" s="201"/>
      <c r="D499" s="79">
        <v>4</v>
      </c>
      <c r="E499" s="84">
        <f ca="1">COUNTIF($G$6:G499,G499)+COUNTIF(OFFSET($P$6,0,0,IF(MOD(ROW(P499),5)&lt;&gt;0,INT((ROW(P499)-ROW($P$6)+1)/5)*5,INT((ROW(P499)-ROW($P$6))/5)*5),1),G499)</f>
        <v>17</v>
      </c>
      <c r="F499" s="84">
        <f t="shared" ca="1" si="205"/>
        <v>17</v>
      </c>
      <c r="G499" s="182" t="str">
        <f>TKB!$C$17</f>
        <v>Tập viết</v>
      </c>
      <c r="H499" s="81"/>
      <c r="I499" s="82" t="str">
        <f t="shared" ca="1" si="206"/>
        <v>Chữ hoa Ô, Ơ</v>
      </c>
      <c r="J499" s="83" t="str">
        <f ca="1">IF(G499=0,"",VLOOKUP(E499&amp;G499,PPCT,7,0))</f>
        <v xml:space="preserve">Chữ mẫu, bảng phụ, </v>
      </c>
      <c r="K499" s="72"/>
      <c r="L499" s="201"/>
      <c r="M499" s="79">
        <v>4</v>
      </c>
      <c r="N499" s="84">
        <f ca="1">IF(P499=0,"",COUNTIF($P$6:P499,P499)+COUNTIF(OFFSET($G$6,0,0,INT((ROW(G499)-ROW($G$6))/5+1)*5,1),P499))</f>
        <v>33</v>
      </c>
      <c r="O499" s="84">
        <f t="shared" ca="1" si="208"/>
        <v>33</v>
      </c>
      <c r="P499" s="182" t="str">
        <f>TKB!$D$17</f>
        <v>HĐTT-CĐ</v>
      </c>
      <c r="Q499" s="81"/>
      <c r="R499" s="82" t="str">
        <f t="shared" ca="1" si="209"/>
        <v>Khoa Ismart</v>
      </c>
      <c r="S499" s="83" t="str">
        <f t="shared" ca="1" si="210"/>
        <v>Tài liệu Quyền &amp; BPTE</v>
      </c>
      <c r="U499" s="42"/>
      <c r="V499" s="122"/>
      <c r="W499" s="126"/>
      <c r="X499" s="78"/>
    </row>
    <row r="500" spans="1:24" s="77" customFormat="1" ht="24" customHeight="1" x14ac:dyDescent="0.2">
      <c r="A500" s="34" t="str">
        <f t="shared" si="198"/>
        <v/>
      </c>
      <c r="B500" s="35">
        <f t="shared" si="186"/>
        <v>17</v>
      </c>
      <c r="C500" s="202"/>
      <c r="D500" s="95">
        <v>5</v>
      </c>
      <c r="E500" s="88">
        <f ca="1">COUNTIF($G$6:G500,G500)+COUNTIF(OFFSET($P$6,0,0,IF(MOD(ROW(P500),5)&lt;&gt;0,INT((ROW(P500)-ROW($P$6)+1)/5)*5,INT((ROW(P500)-ROW($P$6))/5)*5),1),G500)</f>
        <v>214</v>
      </c>
      <c r="F500" s="88" t="str">
        <f t="shared" si="205"/>
        <v/>
      </c>
      <c r="G500" s="183">
        <f>TKB!$C$18</f>
        <v>0</v>
      </c>
      <c r="H500" s="89"/>
      <c r="I500" s="90" t="str">
        <f t="shared" si="206"/>
        <v/>
      </c>
      <c r="J500" s="91" t="str">
        <f t="shared" ref="J500:J510" si="211">IF(G500=0,"",VLOOKUP(E500&amp;G500,PPCT,7,0))</f>
        <v/>
      </c>
      <c r="K500" s="72"/>
      <c r="L500" s="202"/>
      <c r="M500" s="87">
        <v>5</v>
      </c>
      <c r="N500" s="84" t="str">
        <f ca="1">IF(P500=0,"",COUNTIF($P$6:P500,P500)+COUNTIF(OFFSET($G$6,0,0,INT((ROW(G500)-ROW($G$6))/5+1)*5,1),P500))</f>
        <v/>
      </c>
      <c r="O500" s="92" t="str">
        <f t="shared" si="208"/>
        <v/>
      </c>
      <c r="P500" s="183">
        <f>TKB!$D$18</f>
        <v>0</v>
      </c>
      <c r="Q500" s="89"/>
      <c r="R500" s="90" t="str">
        <f t="shared" si="209"/>
        <v/>
      </c>
      <c r="S500" s="91" t="str">
        <f t="shared" si="210"/>
        <v/>
      </c>
      <c r="U500" s="42"/>
      <c r="V500" s="122"/>
      <c r="W500" s="126"/>
      <c r="X500" s="78"/>
    </row>
    <row r="501" spans="1:24" s="77" customFormat="1" ht="24" customHeight="1" x14ac:dyDescent="0.2">
      <c r="A501" s="34" t="str">
        <f t="shared" si="198"/>
        <v/>
      </c>
      <c r="B501" s="35">
        <f t="shared" si="186"/>
        <v>17</v>
      </c>
      <c r="C501" s="200" t="str">
        <f>CONCATENATE("Năm ",CHAR(10),DAY(V483+3),"/",MONTH(V483+3))</f>
        <v>Năm 
31/12</v>
      </c>
      <c r="D501" s="67">
        <v>1</v>
      </c>
      <c r="E501" s="68">
        <f ca="1">COUNTIF($G$6:G501,G501)+COUNTIF(OFFSET($P$6,0,0,IF(MOD(ROW(P501),5)&lt;&gt;0,INT((ROW(P501)-ROW($P$6)+1)/5)*5,INT((ROW(P501)-ROW($P$6))/5)*5),1),G501)</f>
        <v>34</v>
      </c>
      <c r="F501" s="68">
        <f t="shared" ca="1" si="205"/>
        <v>34</v>
      </c>
      <c r="G501" s="181" t="str">
        <f>TKB!$C$19</f>
        <v>Chính tả</v>
      </c>
      <c r="H501" s="93"/>
      <c r="I501" s="70" t="str">
        <f t="shared" ca="1" si="206"/>
        <v>NV: Gà “tỉ tê” với gà.</v>
      </c>
      <c r="J501" s="71" t="str">
        <f t="shared" ca="1" si="211"/>
        <v>vở mẫu, MT-MC</v>
      </c>
      <c r="K501" s="72"/>
      <c r="L501" s="200" t="str">
        <f>+C501</f>
        <v>Năm 
31/12</v>
      </c>
      <c r="M501" s="67">
        <v>1</v>
      </c>
      <c r="N501" s="94">
        <f ca="1">IF(P501=0,"",COUNTIF($P$6:P501,P501)+COUNTIF(OFFSET($G$6,0,0,INT((ROW(G501)-ROW($G$6))/5+1)*5,1),P501))</f>
        <v>17</v>
      </c>
      <c r="O501" s="94">
        <f t="shared" ca="1" si="208"/>
        <v>17</v>
      </c>
      <c r="P501" s="181" t="str">
        <f>TKB!$D$19</f>
        <v>TN&amp;XH</v>
      </c>
      <c r="Q501" s="93"/>
      <c r="R501" s="70" t="str">
        <f t="shared" ca="1" si="209"/>
        <v>Phòng tránh ngã khi ở trường</v>
      </c>
      <c r="S501" s="71" t="str">
        <f t="shared" ca="1" si="210"/>
        <v>Tranh SGK, MT-MC</v>
      </c>
      <c r="U501" s="42"/>
      <c r="V501" s="122"/>
      <c r="W501" s="126"/>
      <c r="X501" s="78"/>
    </row>
    <row r="502" spans="1:24" s="77" customFormat="1" ht="24" customHeight="1" x14ac:dyDescent="0.2">
      <c r="A502" s="34" t="str">
        <f t="shared" si="198"/>
        <v/>
      </c>
      <c r="B502" s="35">
        <f t="shared" si="186"/>
        <v>17</v>
      </c>
      <c r="C502" s="201"/>
      <c r="D502" s="79">
        <v>2</v>
      </c>
      <c r="E502" s="80">
        <f ca="1">COUNTIF($G$6:G502,G502)+COUNTIF(OFFSET($P$6,0,0,IF(MOD(ROW(P502),5)&lt;&gt;0,INT((ROW(P502)-ROW($P$6)+1)/5)*5,INT((ROW(P502)-ROW($P$6))/5)*5),1),G502)</f>
        <v>84</v>
      </c>
      <c r="F502" s="80">
        <f t="shared" ca="1" si="205"/>
        <v>84</v>
      </c>
      <c r="G502" s="182" t="str">
        <f>TKB!$C$20</f>
        <v>Toán</v>
      </c>
      <c r="H502" s="81"/>
      <c r="I502" s="82" t="str">
        <f t="shared" ca="1" si="206"/>
        <v>Ôn tập về hình học</v>
      </c>
      <c r="J502" s="83" t="str">
        <f t="shared" ca="1" si="211"/>
        <v>SGK, bảng phụ, MT-MC</v>
      </c>
      <c r="K502" s="72"/>
      <c r="L502" s="201"/>
      <c r="M502" s="79">
        <v>2</v>
      </c>
      <c r="N502" s="84">
        <f ca="1">IF(P502=0,"",COUNTIF($P$6:P502,P502)+COUNTIF(OFFSET($G$6,0,0,INT((ROW(G502)-ROW($G$6))/5+1)*5,1),P502))</f>
        <v>17</v>
      </c>
      <c r="O502" s="84">
        <f t="shared" ca="1" si="208"/>
        <v>17</v>
      </c>
      <c r="P502" s="182" t="str">
        <f>TKB!$D$20</f>
        <v>Thủ công</v>
      </c>
      <c r="Q502" s="81"/>
      <c r="R502" s="82" t="str">
        <f t="shared" ca="1" si="209"/>
        <v>Gấp, cắt, dán biển báo giao thông cấm đỗ xe</v>
      </c>
      <c r="S502" s="83" t="str">
        <f t="shared" ca="1" si="210"/>
        <v>GM, kéo, tranh QT</v>
      </c>
      <c r="U502" s="42"/>
      <c r="V502" s="122"/>
      <c r="W502" s="126"/>
      <c r="X502" s="78"/>
    </row>
    <row r="503" spans="1:24" s="77" customFormat="1" ht="24" customHeight="1" x14ac:dyDescent="0.2">
      <c r="A503" s="34" t="str">
        <f t="shared" si="198"/>
        <v/>
      </c>
      <c r="B503" s="35">
        <f t="shared" si="186"/>
        <v>17</v>
      </c>
      <c r="C503" s="201"/>
      <c r="D503" s="79">
        <v>3</v>
      </c>
      <c r="E503" s="84">
        <f ca="1">COUNTIF($G$6:G503,G503)+COUNTIF(OFFSET($P$6,0,0,IF(MOD(ROW(P503),5)&lt;&gt;0,INT((ROW(P503)-ROW($P$6)+1)/5)*5,INT((ROW(P503)-ROW($P$6))/5)*5),1),G503)</f>
        <v>17</v>
      </c>
      <c r="F503" s="84">
        <f t="shared" ca="1" si="205"/>
        <v>17</v>
      </c>
      <c r="G503" s="182" t="str">
        <f>TKB!$C$21</f>
        <v>Thể dục TC</v>
      </c>
      <c r="H503" s="81"/>
      <c r="I503" s="82" t="str">
        <f t="shared" ca="1" si="206"/>
        <v>Ôn trò chơi vòng tròn. Nhóm 3, nhóm 7</v>
      </c>
      <c r="J503" s="83">
        <f t="shared" ca="1" si="211"/>
        <v>0</v>
      </c>
      <c r="K503" s="72"/>
      <c r="L503" s="201"/>
      <c r="M503" s="73">
        <v>3</v>
      </c>
      <c r="N503" s="84">
        <f ca="1">IF(P503=0,"",COUNTIF($P$6:P503,P503)+COUNTIF(OFFSET($G$6,0,0,INT((ROW(G503)-ROW($G$6))/5+1)*5,1),P503))</f>
        <v>51</v>
      </c>
      <c r="O503" s="74">
        <f t="shared" ca="1" si="208"/>
        <v>51</v>
      </c>
      <c r="P503" s="185" t="str">
        <f>TKB!$D$21</f>
        <v>HDH-TV</v>
      </c>
      <c r="Q503" s="81"/>
      <c r="R503" s="82" t="str">
        <f t="shared" ca="1" si="209"/>
        <v>Luyện từ và câu</v>
      </c>
      <c r="S503" s="83" t="str">
        <f t="shared" ca="1" si="210"/>
        <v>Vở CEHTV, BP, PM</v>
      </c>
      <c r="U503" s="42"/>
      <c r="V503" s="122"/>
      <c r="W503" s="126"/>
      <c r="X503" s="78"/>
    </row>
    <row r="504" spans="1:24" s="77" customFormat="1" ht="24" customHeight="1" x14ac:dyDescent="0.2">
      <c r="A504" s="34" t="str">
        <f t="shared" si="198"/>
        <v/>
      </c>
      <c r="B504" s="35">
        <f t="shared" si="186"/>
        <v>17</v>
      </c>
      <c r="C504" s="201"/>
      <c r="D504" s="79">
        <v>4</v>
      </c>
      <c r="E504" s="84">
        <f ca="1">COUNTIF($G$6:G504,G504)+COUNTIF(OFFSET($P$6,0,0,IF(MOD(ROW(P504),5)&lt;&gt;0,INT((ROW(P504)-ROW($P$6)+1)/5)*5,INT((ROW(P504)-ROW($P$6))/5)*5),1),G504)</f>
        <v>17</v>
      </c>
      <c r="F504" s="84">
        <f t="shared" ca="1" si="205"/>
        <v>17</v>
      </c>
      <c r="G504" s="182" t="str">
        <f>TKB!$C$22</f>
        <v>LT &amp; Câu</v>
      </c>
      <c r="H504" s="81"/>
      <c r="I504" s="82" t="str">
        <f t="shared" ca="1" si="206"/>
        <v>Mở rộng vốn từ:từ ngữ về vật nuôi. Câu kiểu Ai thế nào?</v>
      </c>
      <c r="J504" s="83" t="str">
        <f t="shared" ca="1" si="211"/>
        <v>bảng phụ, MT-MC</v>
      </c>
      <c r="K504" s="72"/>
      <c r="L504" s="201"/>
      <c r="M504" s="79">
        <v>4</v>
      </c>
      <c r="N504" s="84">
        <f ca="1">IF(P504=0,"",COUNTIF($P$6:P504,P504)+COUNTIF(OFFSET($G$6,0,0,INT((ROW(G504)-ROW($G$6))/5+1)*5,1),P504))</f>
        <v>34</v>
      </c>
      <c r="O504" s="84">
        <f t="shared" ca="1" si="208"/>
        <v>34</v>
      </c>
      <c r="P504" s="182" t="str">
        <f>TKB!$D$22</f>
        <v>HĐTT-CĐ</v>
      </c>
      <c r="Q504" s="81"/>
      <c r="R504" s="82" t="str">
        <f t="shared" ca="1" si="209"/>
        <v>QVBPTE: Bài 1:Tôi là một đứa trẻ (T1)</v>
      </c>
      <c r="S504" s="83" t="str">
        <f t="shared" ca="1" si="210"/>
        <v>Tranh ảnh, TL</v>
      </c>
      <c r="U504" s="42"/>
      <c r="V504" s="122"/>
      <c r="W504" s="126"/>
      <c r="X504" s="78"/>
    </row>
    <row r="505" spans="1:24" s="77" customFormat="1" ht="24" customHeight="1" x14ac:dyDescent="0.2">
      <c r="A505" s="34" t="str">
        <f t="shared" si="198"/>
        <v/>
      </c>
      <c r="B505" s="35">
        <f t="shared" si="186"/>
        <v>17</v>
      </c>
      <c r="C505" s="202"/>
      <c r="D505" s="95">
        <v>5</v>
      </c>
      <c r="E505" s="88">
        <f ca="1">COUNTIF($G$6:G505,G505)+COUNTIF(OFFSET($P$6,0,0,IF(MOD(ROW(P505),5)&lt;&gt;0,INT((ROW(P505)-ROW($P$6)+1)/5)*5,INT((ROW(P505)-ROW($P$6))/5)*5),1),G505)</f>
        <v>216</v>
      </c>
      <c r="F505" s="88" t="str">
        <f t="shared" si="205"/>
        <v/>
      </c>
      <c r="G505" s="183">
        <f>TKB!$C$23</f>
        <v>0</v>
      </c>
      <c r="H505" s="89"/>
      <c r="I505" s="90" t="str">
        <f t="shared" si="206"/>
        <v/>
      </c>
      <c r="J505" s="91" t="str">
        <f t="shared" si="211"/>
        <v/>
      </c>
      <c r="K505" s="72"/>
      <c r="L505" s="202"/>
      <c r="M505" s="87">
        <v>5</v>
      </c>
      <c r="N505" s="84" t="str">
        <f ca="1">IF(P505=0,"",COUNTIF($P$6:P505,P505)+COUNTIF(OFFSET($G$6,0,0,INT((ROW(G505)-ROW($G$6))/5+1)*5,1),P505))</f>
        <v/>
      </c>
      <c r="O505" s="92" t="str">
        <f t="shared" si="208"/>
        <v/>
      </c>
      <c r="P505" s="183">
        <f>TKB!$D$23</f>
        <v>0</v>
      </c>
      <c r="Q505" s="89"/>
      <c r="R505" s="90" t="str">
        <f t="shared" si="209"/>
        <v/>
      </c>
      <c r="S505" s="91" t="str">
        <f t="shared" si="210"/>
        <v/>
      </c>
      <c r="U505" s="42"/>
      <c r="V505" s="122"/>
      <c r="W505" s="126"/>
      <c r="X505" s="78"/>
    </row>
    <row r="506" spans="1:24" s="77" customFormat="1" ht="24" customHeight="1" x14ac:dyDescent="0.2">
      <c r="A506" s="34" t="str">
        <f t="shared" si="198"/>
        <v/>
      </c>
      <c r="B506" s="35">
        <f t="shared" si="186"/>
        <v>17</v>
      </c>
      <c r="C506" s="197" t="str">
        <f>CONCATENATE("Sáu ",CHAR(10),DAY(V483+4),"/",MONTH(V483+4))</f>
        <v>Sáu 
1/1</v>
      </c>
      <c r="D506" s="67">
        <v>1</v>
      </c>
      <c r="E506" s="68">
        <f ca="1">COUNTIF($G$6:G506,G506)+COUNTIF(OFFSET($P$6,0,0,IF(MOD(ROW(P506),5)&lt;&gt;0,INT((ROW(P506)-ROW($P$6)+1)/5)*5,INT((ROW(P506)-ROW($P$6))/5)*5),1),G506)</f>
        <v>17</v>
      </c>
      <c r="F506" s="68">
        <f t="shared" ca="1" si="205"/>
        <v>17</v>
      </c>
      <c r="G506" s="182" t="str">
        <f>TKB!$C$24</f>
        <v>Mĩ thuật TC</v>
      </c>
      <c r="H506" s="93"/>
      <c r="I506" s="70" t="str">
        <f t="shared" ca="1" si="206"/>
        <v>Vẽ cây</v>
      </c>
      <c r="J506" s="71">
        <f t="shared" ca="1" si="211"/>
        <v>0</v>
      </c>
      <c r="K506" s="72"/>
      <c r="L506" s="197" t="str">
        <f>+C506</f>
        <v>Sáu 
1/1</v>
      </c>
      <c r="M506" s="67">
        <v>1</v>
      </c>
      <c r="N506" s="94">
        <f ca="1">IF(P506=0,"",COUNTIF($P$6:P506,P506)+COUNTIF(OFFSET($G$6,0,0,INT((ROW(G506)-ROW($G$6))/5+1)*5,1),P506))</f>
        <v>51</v>
      </c>
      <c r="O506" s="94">
        <f t="shared" ca="1" si="208"/>
        <v>51</v>
      </c>
      <c r="P506" s="181" t="str">
        <f>TKB!$D$24</f>
        <v>HDH-T</v>
      </c>
      <c r="Q506" s="93"/>
      <c r="R506" s="82" t="str">
        <f t="shared" ca="1" si="209"/>
        <v>Ôn tập về hình học, đo lường</v>
      </c>
      <c r="S506" s="71" t="str">
        <f t="shared" ca="1" si="210"/>
        <v>Vở CEHT, BP, PM</v>
      </c>
      <c r="U506" s="42"/>
      <c r="V506" s="122"/>
      <c r="W506" s="126"/>
      <c r="X506" s="78"/>
    </row>
    <row r="507" spans="1:24" s="77" customFormat="1" ht="24" customHeight="1" x14ac:dyDescent="0.2">
      <c r="A507" s="34" t="str">
        <f t="shared" si="198"/>
        <v/>
      </c>
      <c r="B507" s="35">
        <f t="shared" si="186"/>
        <v>17</v>
      </c>
      <c r="C507" s="198"/>
      <c r="D507" s="79">
        <v>2</v>
      </c>
      <c r="E507" s="80">
        <f ca="1">COUNTIF($G$6:G507,G507)+COUNTIF(OFFSET($P$6,0,0,IF(MOD(ROW(P507),5)&lt;&gt;0,INT((ROW(P507)-ROW($P$6)+1)/5)*5,INT((ROW(P507)-ROW($P$6))/5)*5),1),G507)</f>
        <v>17</v>
      </c>
      <c r="F507" s="80">
        <f t="shared" ca="1" si="205"/>
        <v>17</v>
      </c>
      <c r="G507" s="182" t="str">
        <f>TKB!$C$25</f>
        <v>Tập làm văn</v>
      </c>
      <c r="H507" s="81"/>
      <c r="I507" s="82" t="str">
        <f t="shared" ca="1" si="206"/>
        <v>Ngạc nhiên, thích thú. Lập thời gian biểu.</v>
      </c>
      <c r="J507" s="83" t="str">
        <f t="shared" ca="1" si="211"/>
        <v>MT-MC,bảng phụ</v>
      </c>
      <c r="K507" s="72"/>
      <c r="L507" s="198"/>
      <c r="M507" s="79">
        <v>2</v>
      </c>
      <c r="N507" s="84">
        <f ca="1">IF(P507=0,"",COUNTIF($P$6:P507,P507)+COUNTIF(OFFSET($G$6,0,0,INT((ROW(G507)-ROW($G$6))/5+1)*5,1),P507))</f>
        <v>17</v>
      </c>
      <c r="O507" s="84">
        <f t="shared" ca="1" si="208"/>
        <v>17</v>
      </c>
      <c r="P507" s="182" t="str">
        <f>TKB!$D$25</f>
        <v>HĐTT-SHL</v>
      </c>
      <c r="Q507" s="81"/>
      <c r="R507" s="82" t="str">
        <f t="shared" ca="1" si="209"/>
        <v>Sơ kết tuần 17</v>
      </c>
      <c r="S507" s="83" t="str">
        <f t="shared" ca="1" si="210"/>
        <v>phần thưởng</v>
      </c>
      <c r="U507" s="42"/>
      <c r="V507" s="122"/>
      <c r="W507" s="126"/>
      <c r="X507" s="78"/>
    </row>
    <row r="508" spans="1:24" s="77" customFormat="1" ht="24" customHeight="1" x14ac:dyDescent="0.2">
      <c r="A508" s="34" t="str">
        <f t="shared" si="198"/>
        <v/>
      </c>
      <c r="B508" s="35">
        <f t="shared" si="186"/>
        <v>17</v>
      </c>
      <c r="C508" s="198"/>
      <c r="D508" s="73">
        <v>3</v>
      </c>
      <c r="E508" s="84">
        <f ca="1">COUNTIF($G$6:G508,G508)+COUNTIF(OFFSET($P$6,0,0,IF(MOD(ROW(P508),5)&lt;&gt;0,INT((ROW(P508)-ROW($P$6)+1)/5)*5,INT((ROW(P508)-ROW($P$6))/5)*5),1),G508)</f>
        <v>85</v>
      </c>
      <c r="F508" s="84">
        <f t="shared" ca="1" si="205"/>
        <v>85</v>
      </c>
      <c r="G508" s="182" t="str">
        <f>TKB!$C$26</f>
        <v>Toán</v>
      </c>
      <c r="H508" s="81"/>
      <c r="I508" s="82" t="str">
        <f t="shared" ca="1" si="206"/>
        <v>Ôn tập về đo lường</v>
      </c>
      <c r="J508" s="83" t="str">
        <f t="shared" ca="1" si="211"/>
        <v>SGK, bảng phụ, MT-MC</v>
      </c>
      <c r="K508" s="72"/>
      <c r="L508" s="198"/>
      <c r="M508" s="73">
        <v>3</v>
      </c>
      <c r="N508" s="84" t="str">
        <f ca="1">IF(P508=0,"",COUNTIF($P$6:P508,P508)+COUNTIF(OFFSET($G$6,0,0,INT((ROW(G508)-ROW($G$6))/5+1)*5,1),P508))</f>
        <v/>
      </c>
      <c r="O508" s="74" t="str">
        <f t="shared" si="208"/>
        <v/>
      </c>
      <c r="P508" s="185">
        <f>TKB!$D$26</f>
        <v>0</v>
      </c>
      <c r="Q508" s="81"/>
      <c r="R508" s="82" t="str">
        <f t="shared" si="209"/>
        <v/>
      </c>
      <c r="S508" s="83" t="str">
        <f t="shared" si="210"/>
        <v/>
      </c>
      <c r="U508" s="42"/>
      <c r="V508" s="122"/>
      <c r="W508" s="126"/>
      <c r="X508" s="78"/>
    </row>
    <row r="509" spans="1:24" s="77" customFormat="1" ht="24" customHeight="1" x14ac:dyDescent="0.2">
      <c r="A509" s="34" t="str">
        <f t="shared" si="198"/>
        <v/>
      </c>
      <c r="B509" s="35">
        <f t="shared" si="186"/>
        <v>17</v>
      </c>
      <c r="C509" s="198"/>
      <c r="D509" s="79">
        <v>4</v>
      </c>
      <c r="E509" s="84">
        <f ca="1">COUNTIF($G$6:G509,G509)+COUNTIF(OFFSET($P$6,0,0,IF(MOD(ROW(P509),5)&lt;&gt;0,INT((ROW(P509)-ROW($P$6)+1)/5)*5,INT((ROW(P509)-ROW($P$6))/5)*5),1),G509)</f>
        <v>17</v>
      </c>
      <c r="F509" s="84">
        <f t="shared" ca="1" si="205"/>
        <v>17</v>
      </c>
      <c r="G509" s="182" t="str">
        <f>TKB!$C$27</f>
        <v>Đạo đức</v>
      </c>
      <c r="H509" s="81"/>
      <c r="I509" s="82" t="str">
        <f t="shared" ca="1" si="206"/>
        <v>Giữ trật tự vệ sinh nơi công cộng ( tiết 2)</v>
      </c>
      <c r="J509" s="83" t="str">
        <f t="shared" ca="1" si="211"/>
        <v>Tranh, máy chiếu</v>
      </c>
      <c r="K509" s="72"/>
      <c r="L509" s="198"/>
      <c r="M509" s="79">
        <v>4</v>
      </c>
      <c r="N509" s="84" t="str">
        <f ca="1">IF(P509=0,"",COUNTIF($P$6:P509,P509)+COUNTIF(OFFSET($G$6,0,0,INT((ROW(G509)-ROW($G$6))/5+1)*5,1),P509))</f>
        <v/>
      </c>
      <c r="O509" s="84" t="str">
        <f t="shared" si="208"/>
        <v/>
      </c>
      <c r="P509" s="182">
        <f>TKB!$D$27</f>
        <v>0</v>
      </c>
      <c r="Q509" s="81"/>
      <c r="R509" s="82" t="str">
        <f t="shared" si="209"/>
        <v/>
      </c>
      <c r="S509" s="83" t="str">
        <f t="shared" si="210"/>
        <v/>
      </c>
      <c r="U509" s="42"/>
      <c r="V509" s="122"/>
      <c r="W509" s="126"/>
      <c r="X509" s="78"/>
    </row>
    <row r="510" spans="1:24" s="77" customFormat="1" ht="24" customHeight="1" thickBot="1" x14ac:dyDescent="0.25">
      <c r="A510" s="34" t="str">
        <f t="shared" si="198"/>
        <v/>
      </c>
      <c r="B510" s="35">
        <f t="shared" si="186"/>
        <v>17</v>
      </c>
      <c r="C510" s="199"/>
      <c r="D510" s="96">
        <v>5</v>
      </c>
      <c r="E510" s="97">
        <f ca="1">COUNTIF($G$6:G510,G510)+COUNTIF(OFFSET($P$6,0,0,IF(MOD(ROW(P510),5)&lt;&gt;0,INT((ROW(P510)-ROW($P$6)+1)/5)*5,INT((ROW(P510)-ROW($P$6))/5)*5),1),G510)</f>
        <v>218</v>
      </c>
      <c r="F510" s="97" t="str">
        <f t="shared" si="205"/>
        <v/>
      </c>
      <c r="G510" s="184">
        <f>TKB!$C$28</f>
        <v>0</v>
      </c>
      <c r="H510" s="98" t="str">
        <f t="shared" ref="H510" si="212">IF(AND($M$1&lt;&gt;"",F510&lt;&gt;""),$M$1,IF(LEN(G510)&gt;$Q$1,RIGHT(G510,$Q$1),""))</f>
        <v/>
      </c>
      <c r="I510" s="99" t="str">
        <f t="shared" si="206"/>
        <v/>
      </c>
      <c r="J510" s="100" t="str">
        <f t="shared" si="211"/>
        <v/>
      </c>
      <c r="K510" s="72"/>
      <c r="L510" s="199"/>
      <c r="M510" s="101">
        <v>5</v>
      </c>
      <c r="N510" s="97" t="str">
        <f ca="1">IF(P510=0,"",COUNTIF($P$6:P510,P510)+COUNTIF(OFFSET($G$6,0,0,INT((ROW(G510)-ROW($G$6))/5+1)*5,1),P510))</f>
        <v/>
      </c>
      <c r="O510" s="97" t="str">
        <f t="shared" si="208"/>
        <v/>
      </c>
      <c r="P510" s="184">
        <f>TKB!$D$28</f>
        <v>0</v>
      </c>
      <c r="Q510" s="98" t="str">
        <f t="shared" ref="Q510" si="213">IF(AND($M$1&lt;&gt;"",O510&lt;&gt;""),$M$1,IF(LEN(P510)&gt;$Q$1,RIGHT(P510,$Q$1),""))</f>
        <v/>
      </c>
      <c r="R510" s="99" t="str">
        <f t="shared" si="209"/>
        <v/>
      </c>
      <c r="S510" s="100" t="str">
        <f t="shared" si="210"/>
        <v/>
      </c>
      <c r="U510" s="42"/>
      <c r="V510" s="122"/>
      <c r="W510" s="126"/>
      <c r="X510" s="78"/>
    </row>
    <row r="511" spans="1:24" s="34" customFormat="1" ht="24" customHeight="1" x14ac:dyDescent="0.2">
      <c r="A511" s="34" t="str">
        <f t="shared" si="198"/>
        <v/>
      </c>
      <c r="B511" s="35">
        <f t="shared" si="186"/>
        <v>17</v>
      </c>
      <c r="C511" s="206"/>
      <c r="D511" s="206"/>
      <c r="E511" s="206"/>
      <c r="F511" s="206"/>
      <c r="G511" s="206"/>
      <c r="H511" s="206"/>
      <c r="I511" s="206"/>
      <c r="J511" s="206"/>
      <c r="K511" s="179"/>
      <c r="L511" s="207"/>
      <c r="M511" s="207"/>
      <c r="N511" s="207"/>
      <c r="O511" s="207"/>
      <c r="P511" s="207"/>
      <c r="Q511" s="207"/>
      <c r="R511" s="207"/>
      <c r="S511" s="207"/>
      <c r="U511" s="42"/>
      <c r="V511" s="122"/>
      <c r="W511" s="126"/>
      <c r="X511" s="43"/>
    </row>
    <row r="512" spans="1:24" s="34" customFormat="1" ht="57.95" customHeight="1" x14ac:dyDescent="0.2">
      <c r="A512" s="34" t="str">
        <f t="shared" si="198"/>
        <v/>
      </c>
      <c r="B512" s="35">
        <f t="shared" ref="B512" si="214">+B513</f>
        <v>18</v>
      </c>
      <c r="C512" s="102" t="str">
        <f>'HUONG DAN'!B54</f>
        <v>©Trường Tiểu học Lê Ngọc Hân, Gia Lâm</v>
      </c>
      <c r="D512" s="179"/>
      <c r="E512" s="103"/>
      <c r="F512" s="103"/>
      <c r="G512" s="104"/>
      <c r="H512" s="104"/>
      <c r="I512" s="104"/>
      <c r="J512" s="104"/>
      <c r="K512" s="104"/>
      <c r="L512" s="180"/>
      <c r="M512" s="180"/>
      <c r="N512" s="105"/>
      <c r="O512" s="105"/>
      <c r="P512" s="106"/>
      <c r="Q512" s="106"/>
      <c r="R512" s="208"/>
      <c r="S512" s="208"/>
      <c r="U512" s="42"/>
      <c r="V512" s="122"/>
      <c r="W512" s="126"/>
      <c r="X512" s="43"/>
    </row>
    <row r="513" spans="1:24" s="34" customFormat="1" ht="24" customHeight="1" thickBot="1" x14ac:dyDescent="0.25">
      <c r="A513" s="34" t="str">
        <f t="shared" si="198"/>
        <v/>
      </c>
      <c r="B513" s="35">
        <f t="shared" ref="B513" si="215">+C513</f>
        <v>18</v>
      </c>
      <c r="C513" s="203">
        <f>+C483+1</f>
        <v>18</v>
      </c>
      <c r="D513" s="203"/>
      <c r="E513" s="44"/>
      <c r="F513" s="103" t="str">
        <f>CONCATENATE("(Từ ngày ",DAY(V513)&amp;"/"&amp; MONTH(V513) &amp;"/"&amp;YEAR(V513)&amp; " đến ngày "  &amp;DAY(V513+4)&amp;  "/" &amp; MONTH(V513+4) &amp; "/" &amp; YEAR(V513+4),")")</f>
        <v>(Từ ngày 4/1/2021 đến ngày 8/1/2021)</v>
      </c>
      <c r="G513" s="104"/>
      <c r="H513" s="104"/>
      <c r="I513" s="40"/>
      <c r="J513" s="40"/>
      <c r="K513" s="40"/>
      <c r="L513" s="48"/>
      <c r="M513" s="48"/>
      <c r="N513" s="49"/>
      <c r="O513" s="49"/>
      <c r="P513" s="50"/>
      <c r="Q513" s="50"/>
      <c r="R513" s="47"/>
      <c r="S513" s="47"/>
      <c r="U513" s="51" t="s">
        <v>32</v>
      </c>
      <c r="V513" s="122">
        <f>$U$1+(C513-1)*7+W513</f>
        <v>44200</v>
      </c>
      <c r="W513" s="127">
        <v>0</v>
      </c>
      <c r="X513" s="43"/>
    </row>
    <row r="514" spans="1:24" s="52" customFormat="1" ht="24" customHeight="1" x14ac:dyDescent="0.2">
      <c r="A514" s="34" t="str">
        <f t="shared" si="198"/>
        <v/>
      </c>
      <c r="B514" s="35">
        <f t="shared" ref="B514:B577" si="216">+B513</f>
        <v>18</v>
      </c>
      <c r="C514" s="204" t="s">
        <v>31</v>
      </c>
      <c r="D514" s="204"/>
      <c r="E514" s="205"/>
      <c r="F514" s="204"/>
      <c r="G514" s="204"/>
      <c r="H514" s="204"/>
      <c r="I514" s="204"/>
      <c r="J514" s="204"/>
      <c r="K514" s="107"/>
      <c r="L514" s="204" t="s">
        <v>0</v>
      </c>
      <c r="M514" s="204"/>
      <c r="N514" s="204"/>
      <c r="O514" s="204"/>
      <c r="P514" s="204"/>
      <c r="Q514" s="204"/>
      <c r="R514" s="204"/>
      <c r="S514" s="204"/>
      <c r="U514" s="42"/>
      <c r="V514" s="123"/>
      <c r="W514" s="128"/>
      <c r="X514" s="53"/>
    </row>
    <row r="515" spans="1:24" s="64" customFormat="1" ht="42.75" x14ac:dyDescent="0.2">
      <c r="A515" s="34" t="str">
        <f t="shared" si="198"/>
        <v/>
      </c>
      <c r="B515" s="35">
        <f t="shared" si="216"/>
        <v>18</v>
      </c>
      <c r="C515" s="108" t="s">
        <v>1</v>
      </c>
      <c r="D515" s="109" t="s">
        <v>2</v>
      </c>
      <c r="E515" s="110" t="s">
        <v>25</v>
      </c>
      <c r="F515" s="110" t="s">
        <v>3</v>
      </c>
      <c r="G515" s="111" t="s">
        <v>10</v>
      </c>
      <c r="H515" s="111" t="s">
        <v>24</v>
      </c>
      <c r="I515" s="111" t="s">
        <v>4</v>
      </c>
      <c r="J515" s="112" t="s">
        <v>5</v>
      </c>
      <c r="K515" s="59"/>
      <c r="L515" s="60" t="s">
        <v>1</v>
      </c>
      <c r="M515" s="61" t="s">
        <v>2</v>
      </c>
      <c r="N515" s="62" t="s">
        <v>25</v>
      </c>
      <c r="O515" s="56" t="s">
        <v>3</v>
      </c>
      <c r="P515" s="63" t="s">
        <v>11</v>
      </c>
      <c r="Q515" s="63" t="s">
        <v>24</v>
      </c>
      <c r="R515" s="63" t="s">
        <v>4</v>
      </c>
      <c r="S515" s="58" t="s">
        <v>5</v>
      </c>
      <c r="U515" s="65"/>
      <c r="V515" s="124"/>
      <c r="W515" s="129"/>
      <c r="X515" s="66"/>
    </row>
    <row r="516" spans="1:24" s="77" customFormat="1" ht="24" customHeight="1" x14ac:dyDescent="0.2">
      <c r="A516" s="34" t="str">
        <f t="shared" si="198"/>
        <v/>
      </c>
      <c r="B516" s="35">
        <f t="shared" si="216"/>
        <v>18</v>
      </c>
      <c r="C516" s="197" t="str">
        <f>CONCATENATE("Hai  ",CHAR(10),DAY(V513),"/",MONTH(V513))</f>
        <v>Hai  
4/1</v>
      </c>
      <c r="D516" s="67">
        <v>1</v>
      </c>
      <c r="E516" s="68">
        <f ca="1">COUNTIF($G$6:G516,G516)+COUNTIF(OFFSET($P$6,0,0,IF(MOD(ROW(P516),5)&lt;&gt;0,INT((ROW(P516)-ROW($P$6)+1)/5)*5,INT((ROW(P516)-ROW($P$6))/5)*5),1),G516)</f>
        <v>18</v>
      </c>
      <c r="F516" s="68">
        <f t="shared" ref="F516:F540" ca="1" si="217">IF(G516=0,"",VLOOKUP(E516&amp;G516,PPCT,2,0))</f>
        <v>18</v>
      </c>
      <c r="G516" s="181" t="str">
        <f>TKB!$C$4</f>
        <v>HĐTT-CC</v>
      </c>
      <c r="H516" s="69"/>
      <c r="I516" s="70" t="str">
        <f t="shared" ref="I516:I540" ca="1" si="218">IF(G516=0,"",VLOOKUP(E516&amp;G516,PPCT,6,0))</f>
        <v>Chào cờ</v>
      </c>
      <c r="J516" s="71">
        <f t="shared" ref="J516:J528" ca="1" si="219">IF(G516=0,"",VLOOKUP(E516&amp;G516,PPCT,7,0))</f>
        <v>0</v>
      </c>
      <c r="K516" s="72"/>
      <c r="L516" s="198" t="str">
        <f>+C516</f>
        <v>Hai  
4/1</v>
      </c>
      <c r="M516" s="73">
        <v>1</v>
      </c>
      <c r="N516" s="74">
        <f ca="1">IF(P516=0,"",COUNTIF($P$6:P516,P516)+COUNTIF(OFFSET($G$6,0,0,INT((ROW(G516)-ROW($G$6))/5+1)*5,1),P516))</f>
        <v>18</v>
      </c>
      <c r="O516" s="68">
        <f t="shared" ref="O516:O540" ca="1" si="220">IF(P516=0,"",VLOOKUP(N516&amp;P516,PPCT,2,0))</f>
        <v>18</v>
      </c>
      <c r="P516" s="185" t="str">
        <f>TKB!$D$4</f>
        <v>Âm nhạc</v>
      </c>
      <c r="Q516" s="69"/>
      <c r="R516" s="75" t="str">
        <f t="shared" ref="R516:R540" ca="1" si="221">IF(P516=0,"",VLOOKUP(N516&amp;P516,PPCT,6,0))</f>
        <v>Tập biểu diễn</v>
      </c>
      <c r="S516" s="76">
        <f t="shared" ref="S516:S540" ca="1" si="222">IF(P516=0,"",VLOOKUP(N516&amp;P516,PPCT,7,0))</f>
        <v>0</v>
      </c>
      <c r="U516" s="42"/>
      <c r="V516" s="122"/>
      <c r="W516" s="126"/>
      <c r="X516" s="78"/>
    </row>
    <row r="517" spans="1:24" s="77" customFormat="1" ht="24" customHeight="1" x14ac:dyDescent="0.2">
      <c r="A517" s="34" t="str">
        <f t="shared" si="198"/>
        <v/>
      </c>
      <c r="B517" s="35">
        <f t="shared" si="216"/>
        <v>18</v>
      </c>
      <c r="C517" s="198"/>
      <c r="D517" s="79">
        <v>2</v>
      </c>
      <c r="E517" s="80">
        <f ca="1">COUNTIF($G$6:G517,G517)+COUNTIF(OFFSET($P$6,0,0,IF(MOD(ROW(P517),5)&lt;&gt;0,INT((ROW(P517)-ROW($P$6)+1)/5)*5,INT((ROW(P517)-ROW($P$6))/5)*5),1),G517)</f>
        <v>86</v>
      </c>
      <c r="F517" s="80">
        <f t="shared" ca="1" si="217"/>
        <v>86</v>
      </c>
      <c r="G517" s="182" t="str">
        <f>TKB!$C$5</f>
        <v>Toán</v>
      </c>
      <c r="H517" s="81"/>
      <c r="I517" s="82" t="str">
        <f t="shared" ca="1" si="218"/>
        <v>Ôn tập về giải toán</v>
      </c>
      <c r="J517" s="83" t="str">
        <f t="shared" ca="1" si="219"/>
        <v>SGK, bảng phụ, MT-MC</v>
      </c>
      <c r="K517" s="72"/>
      <c r="L517" s="198"/>
      <c r="M517" s="79">
        <v>2</v>
      </c>
      <c r="N517" s="84">
        <f ca="1">IF(P517=0,"",COUNTIF($P$6:P517,P517)+COUNTIF(OFFSET($G$6,0,0,INT((ROW(G517)-ROW($G$6))/5+1)*5,1),P517))</f>
        <v>35</v>
      </c>
      <c r="O517" s="84">
        <f t="shared" ca="1" si="220"/>
        <v>35</v>
      </c>
      <c r="P517" s="182" t="str">
        <f>TKB!$D$5</f>
        <v>Thể dục</v>
      </c>
      <c r="Q517" s="81"/>
      <c r="R517" s="82" t="str">
        <f t="shared" ca="1" si="221"/>
        <v>Trò chơi: Vòng tròn và nhanh lên bạn ơi</v>
      </c>
      <c r="S517" s="85">
        <f t="shared" ca="1" si="222"/>
        <v>0</v>
      </c>
      <c r="U517" s="42"/>
      <c r="V517" s="122"/>
      <c r="W517" s="126"/>
      <c r="X517" s="78"/>
    </row>
    <row r="518" spans="1:24" s="77" customFormat="1" ht="24" customHeight="1" x14ac:dyDescent="0.2">
      <c r="A518" s="34" t="str">
        <f t="shared" si="198"/>
        <v/>
      </c>
      <c r="B518" s="35">
        <f t="shared" si="216"/>
        <v>18</v>
      </c>
      <c r="C518" s="198"/>
      <c r="D518" s="73">
        <v>3</v>
      </c>
      <c r="E518" s="84">
        <f ca="1">COUNTIF($G$6:G518,G518)+COUNTIF(OFFSET($P$6,0,0,IF(MOD(ROW(P518),5)&lt;&gt;0,INT((ROW(P518)-ROW($P$6)+1)/5)*5,INT((ROW(P518)-ROW($P$6))/5)*5),1),G518)</f>
        <v>52</v>
      </c>
      <c r="F518" s="84">
        <f t="shared" ca="1" si="217"/>
        <v>52</v>
      </c>
      <c r="G518" s="182" t="str">
        <f>TKB!$C$6</f>
        <v>Tập đọc</v>
      </c>
      <c r="H518" s="81"/>
      <c r="I518" s="82" t="str">
        <f t="shared" ca="1" si="218"/>
        <v>Ôn tập cuối học kì I</v>
      </c>
      <c r="J518" s="83" t="str">
        <f t="shared" ca="1" si="219"/>
        <v>Máy chiếu, GAĐT</v>
      </c>
      <c r="K518" s="72"/>
      <c r="L518" s="198"/>
      <c r="M518" s="73">
        <v>3</v>
      </c>
      <c r="N518" s="84">
        <f ca="1">IF(P518=0,"",COUNTIF($P$6:P518,P518)+COUNTIF(OFFSET($G$6,0,0,INT((ROW(G518)-ROW($G$6))/5+1)*5,1),P518))</f>
        <v>52</v>
      </c>
      <c r="O518" s="74">
        <f t="shared" ca="1" si="220"/>
        <v>52</v>
      </c>
      <c r="P518" s="185" t="str">
        <f>TKB!$D$6</f>
        <v>HDH-TV</v>
      </c>
      <c r="Q518" s="81"/>
      <c r="R518" s="75" t="str">
        <f t="shared" ca="1" si="221"/>
        <v>Tập làm văn</v>
      </c>
      <c r="S518" s="83" t="str">
        <f t="shared" ca="1" si="222"/>
        <v>Vở CEHTV, BP, PM</v>
      </c>
      <c r="U518" s="42"/>
      <c r="V518" s="122"/>
      <c r="W518" s="126"/>
      <c r="X518" s="78"/>
    </row>
    <row r="519" spans="1:24" s="77" customFormat="1" ht="24" customHeight="1" x14ac:dyDescent="0.2">
      <c r="A519" s="34" t="str">
        <f t="shared" si="198"/>
        <v/>
      </c>
      <c r="B519" s="35">
        <f t="shared" si="216"/>
        <v>18</v>
      </c>
      <c r="C519" s="198"/>
      <c r="D519" s="79">
        <v>4</v>
      </c>
      <c r="E519" s="84">
        <f ca="1">COUNTIF($G$6:G519,G519)+COUNTIF(OFFSET($P$6,0,0,IF(MOD(ROW(P519),5)&lt;&gt;0,INT((ROW(P519)-ROW($P$6)+1)/5)*5,INT((ROW(P519)-ROW($P$6))/5)*5),1),G519)</f>
        <v>53</v>
      </c>
      <c r="F519" s="84">
        <f t="shared" ca="1" si="217"/>
        <v>53</v>
      </c>
      <c r="G519" s="182" t="str">
        <f>TKB!$C$7</f>
        <v>Tập đọc</v>
      </c>
      <c r="H519" s="81"/>
      <c r="I519" s="82" t="str">
        <f t="shared" ca="1" si="218"/>
        <v>Ôn tập cuối học kì I</v>
      </c>
      <c r="J519" s="83" t="str">
        <f t="shared" ca="1" si="219"/>
        <v>Máy chiếu, GAĐT</v>
      </c>
      <c r="K519" s="72"/>
      <c r="L519" s="198"/>
      <c r="M519" s="79">
        <v>4</v>
      </c>
      <c r="N519" s="84" t="str">
        <f ca="1">IF(P519=0,"",COUNTIF($P$6:P519,P519)+COUNTIF(OFFSET($G$6,0,0,INT((ROW(G519)-ROW($G$6))/5+1)*5,1),P519))</f>
        <v/>
      </c>
      <c r="O519" s="84" t="str">
        <f t="shared" si="220"/>
        <v/>
      </c>
      <c r="P519" s="182">
        <f>TKB!$D$7</f>
        <v>0</v>
      </c>
      <c r="Q519" s="81"/>
      <c r="R519" s="82" t="str">
        <f t="shared" si="221"/>
        <v/>
      </c>
      <c r="S519" s="76" t="str">
        <f t="shared" si="222"/>
        <v/>
      </c>
      <c r="U519" s="42"/>
      <c r="V519" s="122"/>
      <c r="W519" s="126"/>
      <c r="X519" s="78"/>
    </row>
    <row r="520" spans="1:24" s="77" customFormat="1" ht="24" customHeight="1" x14ac:dyDescent="0.2">
      <c r="A520" s="34" t="str">
        <f t="shared" si="198"/>
        <v/>
      </c>
      <c r="B520" s="35">
        <f t="shared" si="216"/>
        <v>18</v>
      </c>
      <c r="C520" s="198"/>
      <c r="D520" s="87">
        <v>5</v>
      </c>
      <c r="E520" s="88">
        <f ca="1">COUNTIF($G$6:G520,G520)+COUNTIF(OFFSET($P$6,0,0,IF(MOD(ROW(P520),5)&lt;&gt;0,INT((ROW(P520)-ROW($P$6)+1)/5)*5,INT((ROW(P520)-ROW($P$6))/5)*5),1),G520)</f>
        <v>222</v>
      </c>
      <c r="F520" s="88" t="str">
        <f t="shared" si="217"/>
        <v/>
      </c>
      <c r="G520" s="183">
        <f>TKB!$C$8</f>
        <v>0</v>
      </c>
      <c r="H520" s="89"/>
      <c r="I520" s="90" t="str">
        <f t="shared" si="218"/>
        <v/>
      </c>
      <c r="J520" s="91" t="str">
        <f t="shared" si="219"/>
        <v/>
      </c>
      <c r="K520" s="72"/>
      <c r="L520" s="198"/>
      <c r="M520" s="87">
        <v>5</v>
      </c>
      <c r="N520" s="84" t="str">
        <f ca="1">IF(P520=0,"",COUNTIF($P$6:P520,P520)+COUNTIF(OFFSET($G$6,0,0,INT((ROW(G520)-ROW($G$6))/5+1)*5,1),P520))</f>
        <v/>
      </c>
      <c r="O520" s="92" t="str">
        <f t="shared" si="220"/>
        <v/>
      </c>
      <c r="P520" s="183">
        <f>TKB!$D$8</f>
        <v>0</v>
      </c>
      <c r="Q520" s="89"/>
      <c r="R520" s="90" t="str">
        <f t="shared" si="221"/>
        <v/>
      </c>
      <c r="S520" s="91" t="str">
        <f t="shared" si="222"/>
        <v/>
      </c>
      <c r="U520" s="42"/>
      <c r="V520" s="122"/>
      <c r="W520" s="126"/>
      <c r="X520" s="78"/>
    </row>
    <row r="521" spans="1:24" s="77" customFormat="1" ht="24" customHeight="1" x14ac:dyDescent="0.2">
      <c r="A521" s="34" t="str">
        <f t="shared" si="198"/>
        <v/>
      </c>
      <c r="B521" s="35">
        <f t="shared" si="216"/>
        <v>18</v>
      </c>
      <c r="C521" s="200" t="str">
        <f>CONCATENATE("Ba  ",CHAR(10),DAY(V513+1),"/",MONTH(V513+1))</f>
        <v>Ba  
5/1</v>
      </c>
      <c r="D521" s="67">
        <v>1</v>
      </c>
      <c r="E521" s="68">
        <f ca="1">COUNTIF($G$6:G521,G521)+COUNTIF(OFFSET($P$6,0,0,IF(MOD(ROW(P521),5)&lt;&gt;0,INT((ROW(P521)-ROW($P$6)+1)/5)*5,INT((ROW(P521)-ROW($P$6))/5)*5),1),G521)</f>
        <v>35</v>
      </c>
      <c r="F521" s="68">
        <f t="shared" ca="1" si="217"/>
        <v>35</v>
      </c>
      <c r="G521" s="182" t="str">
        <f>TKB!$C$9</f>
        <v>Chính tả</v>
      </c>
      <c r="H521" s="93"/>
      <c r="I521" s="70" t="str">
        <f t="shared" ca="1" si="218"/>
        <v xml:space="preserve"> Ôn tập cuối học kì I </v>
      </c>
      <c r="J521" s="71" t="str">
        <f t="shared" ca="1" si="219"/>
        <v>vở mẫu, MT-MC</v>
      </c>
      <c r="K521" s="72"/>
      <c r="L521" s="200" t="s">
        <v>13</v>
      </c>
      <c r="M521" s="67">
        <v>1</v>
      </c>
      <c r="N521" s="94">
        <f ca="1">IF(P521=0,"",COUNTIF($P$6:P521,P521)+COUNTIF(OFFSET($G$6,0,0,INT((ROW(G521)-ROW($G$6))/5+1)*5,1),P521))</f>
        <v>18</v>
      </c>
      <c r="O521" s="94">
        <f t="shared" ca="1" si="220"/>
        <v>18</v>
      </c>
      <c r="P521" s="181" t="str">
        <f>TKB!$D$9</f>
        <v>Kể chuyện</v>
      </c>
      <c r="Q521" s="93"/>
      <c r="R521" s="70" t="str">
        <f t="shared" ca="1" si="221"/>
        <v>Ôn tập cuối học kì I</v>
      </c>
      <c r="S521" s="71" t="str">
        <f t="shared" ca="1" si="222"/>
        <v>Tranh SGK</v>
      </c>
      <c r="U521" s="42"/>
      <c r="V521" s="122"/>
      <c r="W521" s="126"/>
      <c r="X521" s="78"/>
    </row>
    <row r="522" spans="1:24" s="77" customFormat="1" ht="24" customHeight="1" x14ac:dyDescent="0.2">
      <c r="A522" s="34" t="str">
        <f t="shared" si="198"/>
        <v/>
      </c>
      <c r="B522" s="35">
        <f t="shared" si="216"/>
        <v>18</v>
      </c>
      <c r="C522" s="201"/>
      <c r="D522" s="79">
        <v>2</v>
      </c>
      <c r="E522" s="80">
        <f ca="1">COUNTIF($G$6:G522,G522)+COUNTIF(OFFSET($P$6,0,0,IF(MOD(ROW(P522),5)&lt;&gt;0,INT((ROW(P522)-ROW($P$6)+1)/5)*5,INT((ROW(P522)-ROW($P$6))/5)*5),1),G522)</f>
        <v>87</v>
      </c>
      <c r="F522" s="80">
        <f t="shared" ca="1" si="217"/>
        <v>87</v>
      </c>
      <c r="G522" s="182" t="str">
        <f>TKB!$C$10</f>
        <v>Toán</v>
      </c>
      <c r="H522" s="81"/>
      <c r="I522" s="82" t="str">
        <f t="shared" ca="1" si="218"/>
        <v>Luyện tập chung</v>
      </c>
      <c r="J522" s="83" t="str">
        <f t="shared" ca="1" si="219"/>
        <v>SGK, bảng phụ, MT-MC</v>
      </c>
      <c r="K522" s="72"/>
      <c r="L522" s="201"/>
      <c r="M522" s="79">
        <v>2</v>
      </c>
      <c r="N522" s="84">
        <f ca="1">IF(P522=0,"",COUNTIF($P$6:P522,P522)+COUNTIF(OFFSET($G$6,0,0,INT((ROW(G522)-ROW($G$6))/5+1)*5,1),P522))</f>
        <v>36</v>
      </c>
      <c r="O522" s="84">
        <f t="shared" ca="1" si="220"/>
        <v>36</v>
      </c>
      <c r="P522" s="182" t="str">
        <f>TKB!$D$10</f>
        <v>Thể dục</v>
      </c>
      <c r="Q522" s="81"/>
      <c r="R522" s="82" t="str">
        <f t="shared" ca="1" si="221"/>
        <v>Ôn tập học kì I</v>
      </c>
      <c r="S522" s="83">
        <f t="shared" ca="1" si="222"/>
        <v>0</v>
      </c>
      <c r="U522" s="42"/>
      <c r="V522" s="122"/>
      <c r="W522" s="126"/>
      <c r="X522" s="78"/>
    </row>
    <row r="523" spans="1:24" s="77" customFormat="1" ht="24" customHeight="1" x14ac:dyDescent="0.2">
      <c r="A523" s="34" t="str">
        <f t="shared" si="198"/>
        <v/>
      </c>
      <c r="B523" s="35">
        <f t="shared" si="216"/>
        <v>18</v>
      </c>
      <c r="C523" s="201"/>
      <c r="D523" s="79">
        <v>3</v>
      </c>
      <c r="E523" s="80">
        <f ca="1">COUNTIF($G$6:G523,G523)+COUNTIF(OFFSET($P$6,0,0,IF(MOD(ROW(P523),5)&lt;&gt;0,INT((ROW(P523)-ROW($P$6)+1)/5)*5,INT((ROW(P523)-ROW($P$6))/5)*5),1),G523)</f>
        <v>18</v>
      </c>
      <c r="F523" s="80">
        <f t="shared" ca="1" si="217"/>
        <v>18</v>
      </c>
      <c r="G523" s="182" t="str">
        <f>TKB!$C$11</f>
        <v>Mĩ thuật</v>
      </c>
      <c r="H523" s="81"/>
      <c r="I523" s="82" t="str">
        <f t="shared" ca="1" si="218"/>
        <v xml:space="preserve">Con vật thân thuộc </v>
      </c>
      <c r="J523" s="83">
        <f t="shared" ca="1" si="219"/>
        <v>0</v>
      </c>
      <c r="K523" s="72"/>
      <c r="L523" s="201"/>
      <c r="M523" s="73">
        <v>3</v>
      </c>
      <c r="N523" s="84">
        <f ca="1">IF(P523=0,"",COUNTIF($P$6:P523,P523)+COUNTIF(OFFSET($G$6,0,0,INT((ROW(G523)-ROW($G$6))/5+1)*5,1),P523))</f>
        <v>53</v>
      </c>
      <c r="O523" s="74">
        <f t="shared" ca="1" si="220"/>
        <v>53</v>
      </c>
      <c r="P523" s="185" t="str">
        <f>TKB!$D$11</f>
        <v>HDH-TV</v>
      </c>
      <c r="Q523" s="81"/>
      <c r="R523" s="82" t="str">
        <f t="shared" ca="1" si="221"/>
        <v>Tập đọc-Chính tả</v>
      </c>
      <c r="S523" s="83" t="str">
        <f t="shared" ca="1" si="222"/>
        <v>Vở CEHTV, BP, PM</v>
      </c>
      <c r="U523" s="42"/>
      <c r="V523" s="122"/>
      <c r="W523" s="126"/>
      <c r="X523" s="78"/>
    </row>
    <row r="524" spans="1:24" s="77" customFormat="1" ht="24" customHeight="1" x14ac:dyDescent="0.2">
      <c r="A524" s="34" t="str">
        <f t="shared" si="198"/>
        <v/>
      </c>
      <c r="B524" s="35">
        <f t="shared" si="216"/>
        <v>18</v>
      </c>
      <c r="C524" s="201"/>
      <c r="D524" s="79">
        <v>4</v>
      </c>
      <c r="E524" s="84">
        <f ca="1">COUNTIF($G$6:G524,G524)+COUNTIF(OFFSET($P$6,0,0,IF(MOD(ROW(P524),5)&lt;&gt;0,INT((ROW(P524)-ROW($P$6)+1)/5)*5,INT((ROW(P524)-ROW($P$6))/5)*5),1),G524)</f>
        <v>35</v>
      </c>
      <c r="F524" s="84">
        <f t="shared" ca="1" si="217"/>
        <v>35</v>
      </c>
      <c r="G524" s="182" t="str">
        <f>TKB!$C$12</f>
        <v>Tiếng Anh</v>
      </c>
      <c r="H524" s="81"/>
      <c r="I524" s="82" t="str">
        <f t="shared" ca="1" si="218"/>
        <v>Unit 8. Lesson 2</v>
      </c>
      <c r="J524" s="83">
        <f t="shared" ca="1" si="219"/>
        <v>0</v>
      </c>
      <c r="K524" s="72"/>
      <c r="L524" s="201"/>
      <c r="M524" s="79">
        <v>4</v>
      </c>
      <c r="N524" s="84">
        <f ca="1">IF(P524=0,"",COUNTIF($P$6:P524,P524)+COUNTIF(OFFSET($G$6,0,0,INT((ROW(G524)-ROW($G$6))/5+1)*5,1),P524))</f>
        <v>52</v>
      </c>
      <c r="O524" s="84">
        <f t="shared" ca="1" si="220"/>
        <v>52</v>
      </c>
      <c r="P524" s="182" t="str">
        <f>TKB!$D$12</f>
        <v>HDH-T</v>
      </c>
      <c r="Q524" s="81"/>
      <c r="R524" s="82" t="str">
        <f t="shared" ca="1" si="221"/>
        <v>Toán Ismart</v>
      </c>
      <c r="S524" s="83" t="str">
        <f t="shared" ca="1" si="222"/>
        <v>Vở CEHT, BP, PM</v>
      </c>
      <c r="U524" s="42"/>
      <c r="V524" s="122"/>
      <c r="W524" s="126"/>
      <c r="X524" s="78"/>
    </row>
    <row r="525" spans="1:24" s="77" customFormat="1" ht="24" customHeight="1" x14ac:dyDescent="0.2">
      <c r="A525" s="34" t="str">
        <f t="shared" si="198"/>
        <v/>
      </c>
      <c r="B525" s="35">
        <f t="shared" si="216"/>
        <v>18</v>
      </c>
      <c r="C525" s="202"/>
      <c r="D525" s="95">
        <v>5</v>
      </c>
      <c r="E525" s="88">
        <f ca="1">COUNTIF($G$6:G525,G525)+COUNTIF(OFFSET($P$6,0,0,IF(MOD(ROW(P525),5)&lt;&gt;0,INT((ROW(P525)-ROW($P$6)+1)/5)*5,INT((ROW(P525)-ROW($P$6))/5)*5),1),G525)</f>
        <v>225</v>
      </c>
      <c r="F525" s="88" t="str">
        <f t="shared" si="217"/>
        <v/>
      </c>
      <c r="G525" s="183">
        <f>TKB!$C$13</f>
        <v>0</v>
      </c>
      <c r="H525" s="89"/>
      <c r="I525" s="90" t="str">
        <f t="shared" si="218"/>
        <v/>
      </c>
      <c r="J525" s="91" t="str">
        <f t="shared" si="219"/>
        <v/>
      </c>
      <c r="K525" s="72"/>
      <c r="L525" s="202"/>
      <c r="M525" s="87">
        <v>5</v>
      </c>
      <c r="N525" s="84" t="str">
        <f ca="1">IF(P525=0,"",COUNTIF($P$6:P525,P525)+COUNTIF(OFFSET($G$6,0,0,INT((ROW(G525)-ROW($G$6))/5+1)*5,1),P525))</f>
        <v/>
      </c>
      <c r="O525" s="92" t="str">
        <f t="shared" si="220"/>
        <v/>
      </c>
      <c r="P525" s="183">
        <f>TKB!$D$13</f>
        <v>0</v>
      </c>
      <c r="Q525" s="89"/>
      <c r="R525" s="90" t="str">
        <f t="shared" si="221"/>
        <v/>
      </c>
      <c r="S525" s="91" t="str">
        <f t="shared" si="222"/>
        <v/>
      </c>
      <c r="U525" s="42"/>
      <c r="V525" s="122"/>
      <c r="W525" s="126"/>
      <c r="X525" s="78"/>
    </row>
    <row r="526" spans="1:24" s="77" customFormat="1" ht="24" customHeight="1" x14ac:dyDescent="0.2">
      <c r="A526" s="34" t="str">
        <f t="shared" si="198"/>
        <v/>
      </c>
      <c r="B526" s="35">
        <f t="shared" si="216"/>
        <v>18</v>
      </c>
      <c r="C526" s="200" t="str">
        <f>CONCATENATE("Tư ",CHAR(10),DAY(V513+2),"/",MONTH(V513+2))</f>
        <v>Tư 
6/1</v>
      </c>
      <c r="D526" s="67">
        <v>1</v>
      </c>
      <c r="E526" s="68">
        <f ca="1">COUNTIF($G$6:G526,G526)+COUNTIF(OFFSET($P$6,0,0,IF(MOD(ROW(P526),5)&lt;&gt;0,INT((ROW(P526)-ROW($P$6)+1)/5)*5,INT((ROW(P526)-ROW($P$6))/5)*5),1),G526)</f>
        <v>54</v>
      </c>
      <c r="F526" s="68">
        <f t="shared" ca="1" si="217"/>
        <v>54</v>
      </c>
      <c r="G526" s="182" t="str">
        <f>TKB!$C$14</f>
        <v>Tập đọc</v>
      </c>
      <c r="H526" s="93"/>
      <c r="I526" s="70" t="str">
        <f t="shared" ca="1" si="218"/>
        <v>Ôn tập cuối học kì I</v>
      </c>
      <c r="J526" s="71" t="str">
        <f t="shared" ca="1" si="219"/>
        <v>Máy chiếu, GAĐT</v>
      </c>
      <c r="K526" s="72"/>
      <c r="L526" s="200" t="str">
        <f>+C526</f>
        <v>Tư 
6/1</v>
      </c>
      <c r="M526" s="67">
        <v>1</v>
      </c>
      <c r="N526" s="94">
        <f ca="1">IF(P526=0,"",COUNTIF($P$6:P526,P526)+COUNTIF(OFFSET($G$6,0,0,INT((ROW(G526)-ROW($G$6))/5+1)*5,1),P526))</f>
        <v>18</v>
      </c>
      <c r="O526" s="94">
        <f t="shared" ca="1" si="220"/>
        <v>18</v>
      </c>
      <c r="P526" s="181" t="str">
        <f>TKB!$D$14</f>
        <v>HĐTT-ĐS</v>
      </c>
      <c r="Q526" s="93"/>
      <c r="R526" s="70" t="str">
        <f t="shared" ca="1" si="221"/>
        <v>Đọc sách</v>
      </c>
      <c r="S526" s="71" t="str">
        <f t="shared" ca="1" si="222"/>
        <v>sách, truyện</v>
      </c>
      <c r="U526" s="42"/>
      <c r="V526" s="122"/>
      <c r="W526" s="126"/>
      <c r="X526" s="78"/>
    </row>
    <row r="527" spans="1:24" s="77" customFormat="1" ht="24" customHeight="1" x14ac:dyDescent="0.2">
      <c r="A527" s="34" t="str">
        <f t="shared" si="198"/>
        <v/>
      </c>
      <c r="B527" s="35">
        <f t="shared" si="216"/>
        <v>18</v>
      </c>
      <c r="C527" s="201"/>
      <c r="D527" s="79">
        <v>2</v>
      </c>
      <c r="E527" s="80">
        <f ca="1">COUNTIF($G$6:G527,G527)+COUNTIF(OFFSET($P$6,0,0,IF(MOD(ROW(P527),5)&lt;&gt;0,INT((ROW(P527)-ROW($P$6)+1)/5)*5,INT((ROW(P527)-ROW($P$6))/5)*5),1),G527)</f>
        <v>36</v>
      </c>
      <c r="F527" s="80">
        <f t="shared" ca="1" si="217"/>
        <v>36</v>
      </c>
      <c r="G527" s="182" t="str">
        <f>TKB!$C$15</f>
        <v>Tiếng Anh</v>
      </c>
      <c r="H527" s="81"/>
      <c r="I527" s="82" t="str">
        <f t="shared" ca="1" si="218"/>
        <v>Unit 8. Lesson 2</v>
      </c>
      <c r="J527" s="83">
        <f t="shared" ca="1" si="219"/>
        <v>0</v>
      </c>
      <c r="K527" s="72"/>
      <c r="L527" s="201"/>
      <c r="M527" s="79">
        <v>2</v>
      </c>
      <c r="N527" s="84">
        <f ca="1">IF(P527=0,"",COUNTIF($P$6:P527,P527)+COUNTIF(OFFSET($G$6,0,0,INT((ROW(G527)-ROW($G$6))/5+1)*5,1),P527))</f>
        <v>18</v>
      </c>
      <c r="O527" s="84">
        <f t="shared" ca="1" si="220"/>
        <v>21</v>
      </c>
      <c r="P527" s="181" t="str">
        <f>TKB!$D$15</f>
        <v>Âm nhạc TC</v>
      </c>
      <c r="Q527" s="81"/>
      <c r="R527" s="82" t="str">
        <f t="shared" ca="1" si="221"/>
        <v>Học hát: Bài cô giáo</v>
      </c>
      <c r="S527" s="83">
        <f t="shared" ca="1" si="222"/>
        <v>0</v>
      </c>
      <c r="U527" s="42"/>
      <c r="V527" s="122"/>
      <c r="W527" s="126"/>
      <c r="X527" s="78"/>
    </row>
    <row r="528" spans="1:24" s="77" customFormat="1" ht="24" customHeight="1" x14ac:dyDescent="0.2">
      <c r="A528" s="34" t="str">
        <f t="shared" ref="A528:A591" si="223">IF(OR(B528=$G$1,$G$1="toàn bộ"),"in","")</f>
        <v/>
      </c>
      <c r="B528" s="35">
        <f t="shared" si="216"/>
        <v>18</v>
      </c>
      <c r="C528" s="201"/>
      <c r="D528" s="79">
        <v>3</v>
      </c>
      <c r="E528" s="80">
        <f ca="1">COUNTIF($G$6:G528,G528)+COUNTIF(OFFSET($P$6,0,0,IF(MOD(ROW(P528),5)&lt;&gt;0,INT((ROW(P528)-ROW($P$6)+1)/5)*5,INT((ROW(P528)-ROW($P$6))/5)*5),1),G528)</f>
        <v>88</v>
      </c>
      <c r="F528" s="80">
        <f t="shared" ca="1" si="217"/>
        <v>88</v>
      </c>
      <c r="G528" s="182" t="str">
        <f>TKB!$C$16</f>
        <v>Toán</v>
      </c>
      <c r="H528" s="81"/>
      <c r="I528" s="82" t="str">
        <f t="shared" ca="1" si="218"/>
        <v>Luyện tập chung</v>
      </c>
      <c r="J528" s="83" t="str">
        <f t="shared" ca="1" si="219"/>
        <v>SGK, bảng phụ, MT-MC</v>
      </c>
      <c r="K528" s="72"/>
      <c r="L528" s="201"/>
      <c r="M528" s="73">
        <v>3</v>
      </c>
      <c r="N528" s="84">
        <f ca="1">IF(P528=0,"",COUNTIF($P$6:P528,P528)+COUNTIF(OFFSET($G$6,0,0,INT((ROW(G528)-ROW($G$6))/5+1)*5,1),P528))</f>
        <v>53</v>
      </c>
      <c r="O528" s="74">
        <f t="shared" ca="1" si="220"/>
        <v>53</v>
      </c>
      <c r="P528" s="185" t="str">
        <f>TKB!$D$16</f>
        <v>HDH-T</v>
      </c>
      <c r="Q528" s="81"/>
      <c r="R528" s="82" t="str">
        <f t="shared" ca="1" si="221"/>
        <v>Luyện tập chung</v>
      </c>
      <c r="S528" s="83" t="str">
        <f t="shared" ca="1" si="222"/>
        <v>Vở CEHT, BP, PM</v>
      </c>
      <c r="U528" s="42"/>
      <c r="V528" s="122"/>
      <c r="W528" s="126"/>
      <c r="X528" s="78"/>
    </row>
    <row r="529" spans="1:24" s="77" customFormat="1" ht="24" customHeight="1" x14ac:dyDescent="0.2">
      <c r="A529" s="34" t="str">
        <f t="shared" si="223"/>
        <v/>
      </c>
      <c r="B529" s="35">
        <f t="shared" si="216"/>
        <v>18</v>
      </c>
      <c r="C529" s="201"/>
      <c r="D529" s="79">
        <v>4</v>
      </c>
      <c r="E529" s="84">
        <f ca="1">COUNTIF($G$6:G529,G529)+COUNTIF(OFFSET($P$6,0,0,IF(MOD(ROW(P529),5)&lt;&gt;0,INT((ROW(P529)-ROW($P$6)+1)/5)*5,INT((ROW(P529)-ROW($P$6))/5)*5),1),G529)</f>
        <v>18</v>
      </c>
      <c r="F529" s="84">
        <f t="shared" ca="1" si="217"/>
        <v>18</v>
      </c>
      <c r="G529" s="182" t="str">
        <f>TKB!$C$17</f>
        <v>Tập viết</v>
      </c>
      <c r="H529" s="81"/>
      <c r="I529" s="82" t="str">
        <f t="shared" ca="1" si="218"/>
        <v>Ôn tập cuối kì 1</v>
      </c>
      <c r="J529" s="83" t="str">
        <f ca="1">IF(G529=0,"",VLOOKUP(E529&amp;G529,PPCT,7,0))</f>
        <v>Phiếu thăm</v>
      </c>
      <c r="K529" s="72"/>
      <c r="L529" s="201"/>
      <c r="M529" s="79">
        <v>4</v>
      </c>
      <c r="N529" s="84">
        <f ca="1">IF(P529=0,"",COUNTIF($P$6:P529,P529)+COUNTIF(OFFSET($G$6,0,0,INT((ROW(G529)-ROW($G$6))/5+1)*5,1),P529))</f>
        <v>35</v>
      </c>
      <c r="O529" s="84">
        <f t="shared" ca="1" si="220"/>
        <v>35</v>
      </c>
      <c r="P529" s="182" t="str">
        <f>TKB!$D$17</f>
        <v>HĐTT-CĐ</v>
      </c>
      <c r="Q529" s="81"/>
      <c r="R529" s="82" t="str">
        <f t="shared" ca="1" si="221"/>
        <v>Khoa Ismart</v>
      </c>
      <c r="S529" s="83" t="str">
        <f t="shared" ca="1" si="222"/>
        <v>Tài liệu Quyền &amp; BPTE</v>
      </c>
      <c r="U529" s="42"/>
      <c r="V529" s="122"/>
      <c r="W529" s="126"/>
      <c r="X529" s="78"/>
    </row>
    <row r="530" spans="1:24" s="77" customFormat="1" ht="24" customHeight="1" x14ac:dyDescent="0.2">
      <c r="A530" s="34" t="str">
        <f t="shared" si="223"/>
        <v/>
      </c>
      <c r="B530" s="35">
        <f t="shared" si="216"/>
        <v>18</v>
      </c>
      <c r="C530" s="202"/>
      <c r="D530" s="95">
        <v>5</v>
      </c>
      <c r="E530" s="88">
        <f ca="1">COUNTIF($G$6:G530,G530)+COUNTIF(OFFSET($P$6,0,0,IF(MOD(ROW(P530),5)&lt;&gt;0,INT((ROW(P530)-ROW($P$6)+1)/5)*5,INT((ROW(P530)-ROW($P$6))/5)*5),1),G530)</f>
        <v>227</v>
      </c>
      <c r="F530" s="88" t="str">
        <f t="shared" si="217"/>
        <v/>
      </c>
      <c r="G530" s="183">
        <f>TKB!$C$18</f>
        <v>0</v>
      </c>
      <c r="H530" s="89"/>
      <c r="I530" s="90" t="str">
        <f t="shared" si="218"/>
        <v/>
      </c>
      <c r="J530" s="91" t="str">
        <f t="shared" ref="J530:J540" si="224">IF(G530=0,"",VLOOKUP(E530&amp;G530,PPCT,7,0))</f>
        <v/>
      </c>
      <c r="K530" s="72"/>
      <c r="L530" s="202"/>
      <c r="M530" s="87">
        <v>5</v>
      </c>
      <c r="N530" s="84" t="str">
        <f ca="1">IF(P530=0,"",COUNTIF($P$6:P530,P530)+COUNTIF(OFFSET($G$6,0,0,INT((ROW(G530)-ROW($G$6))/5+1)*5,1),P530))</f>
        <v/>
      </c>
      <c r="O530" s="92" t="str">
        <f t="shared" si="220"/>
        <v/>
      </c>
      <c r="P530" s="183">
        <f>TKB!$D$18</f>
        <v>0</v>
      </c>
      <c r="Q530" s="89"/>
      <c r="R530" s="90" t="str">
        <f t="shared" si="221"/>
        <v/>
      </c>
      <c r="S530" s="91" t="str">
        <f t="shared" si="222"/>
        <v/>
      </c>
      <c r="U530" s="42"/>
      <c r="V530" s="122"/>
      <c r="W530" s="126"/>
      <c r="X530" s="78"/>
    </row>
    <row r="531" spans="1:24" s="77" customFormat="1" ht="24" customHeight="1" x14ac:dyDescent="0.2">
      <c r="A531" s="34" t="str">
        <f t="shared" si="223"/>
        <v/>
      </c>
      <c r="B531" s="35">
        <f t="shared" si="216"/>
        <v>18</v>
      </c>
      <c r="C531" s="200" t="str">
        <f>CONCATENATE("Năm ",CHAR(10),DAY(V513+3),"/",MONTH(V513+3))</f>
        <v>Năm 
7/1</v>
      </c>
      <c r="D531" s="67">
        <v>1</v>
      </c>
      <c r="E531" s="68">
        <f ca="1">COUNTIF($G$6:G531,G531)+COUNTIF(OFFSET($P$6,0,0,IF(MOD(ROW(P531),5)&lt;&gt;0,INT((ROW(P531)-ROW($P$6)+1)/5)*5,INT((ROW(P531)-ROW($P$6))/5)*5),1),G531)</f>
        <v>36</v>
      </c>
      <c r="F531" s="68">
        <f t="shared" ca="1" si="217"/>
        <v>36</v>
      </c>
      <c r="G531" s="181" t="str">
        <f>TKB!$C$19</f>
        <v>Chính tả</v>
      </c>
      <c r="H531" s="93"/>
      <c r="I531" s="70" t="str">
        <f t="shared" ca="1" si="218"/>
        <v xml:space="preserve"> Ôn tập cuối học kì I </v>
      </c>
      <c r="J531" s="71" t="str">
        <f t="shared" ca="1" si="224"/>
        <v>vở mẫu, MT-MC</v>
      </c>
      <c r="K531" s="72"/>
      <c r="L531" s="200" t="str">
        <f>+C531</f>
        <v>Năm 
7/1</v>
      </c>
      <c r="M531" s="67">
        <v>1</v>
      </c>
      <c r="N531" s="94">
        <f ca="1">IF(P531=0,"",COUNTIF($P$6:P531,P531)+COUNTIF(OFFSET($G$6,0,0,INT((ROW(G531)-ROW($G$6))/5+1)*5,1),P531))</f>
        <v>18</v>
      </c>
      <c r="O531" s="94">
        <f t="shared" ca="1" si="220"/>
        <v>18</v>
      </c>
      <c r="P531" s="181" t="str">
        <f>TKB!$D$19</f>
        <v>TN&amp;XH</v>
      </c>
      <c r="Q531" s="93"/>
      <c r="R531" s="70" t="str">
        <f t="shared" ca="1" si="221"/>
        <v>Thực hành: Giữ trường học sạch, đẹp</v>
      </c>
      <c r="S531" s="71" t="str">
        <f t="shared" ca="1" si="222"/>
        <v>Tranh SGK, MT-MC</v>
      </c>
      <c r="U531" s="42"/>
      <c r="V531" s="122"/>
      <c r="W531" s="126"/>
      <c r="X531" s="78"/>
    </row>
    <row r="532" spans="1:24" s="77" customFormat="1" ht="24" customHeight="1" x14ac:dyDescent="0.2">
      <c r="A532" s="34" t="str">
        <f t="shared" si="223"/>
        <v/>
      </c>
      <c r="B532" s="35">
        <f t="shared" si="216"/>
        <v>18</v>
      </c>
      <c r="C532" s="201"/>
      <c r="D532" s="79">
        <v>2</v>
      </c>
      <c r="E532" s="80">
        <f ca="1">COUNTIF($G$6:G532,G532)+COUNTIF(OFFSET($P$6,0,0,IF(MOD(ROW(P532),5)&lt;&gt;0,INT((ROW(P532)-ROW($P$6)+1)/5)*5,INT((ROW(P532)-ROW($P$6))/5)*5),1),G532)</f>
        <v>89</v>
      </c>
      <c r="F532" s="80">
        <f t="shared" ca="1" si="217"/>
        <v>89</v>
      </c>
      <c r="G532" s="182" t="str">
        <f>TKB!$C$20</f>
        <v>Toán</v>
      </c>
      <c r="H532" s="81"/>
      <c r="I532" s="82" t="str">
        <f t="shared" ca="1" si="218"/>
        <v>Luyện tập chung</v>
      </c>
      <c r="J532" s="83" t="str">
        <f t="shared" ca="1" si="224"/>
        <v>SGK, bảng phụ, MT-MC</v>
      </c>
      <c r="K532" s="72"/>
      <c r="L532" s="201"/>
      <c r="M532" s="79">
        <v>2</v>
      </c>
      <c r="N532" s="84">
        <f ca="1">IF(P532=0,"",COUNTIF($P$6:P532,P532)+COUNTIF(OFFSET($G$6,0,0,INT((ROW(G532)-ROW($G$6))/5+1)*5,1),P532))</f>
        <v>18</v>
      </c>
      <c r="O532" s="84">
        <f t="shared" ca="1" si="220"/>
        <v>18</v>
      </c>
      <c r="P532" s="182" t="str">
        <f>TKB!$D$20</f>
        <v>Thủ công</v>
      </c>
      <c r="Q532" s="81"/>
      <c r="R532" s="82" t="str">
        <f t="shared" ca="1" si="221"/>
        <v>Gấp, cắt, dán biển báo giao thông cấm đỗ xe</v>
      </c>
      <c r="S532" s="83" t="str">
        <f t="shared" ca="1" si="222"/>
        <v>GM, kéo, tranh QT</v>
      </c>
      <c r="U532" s="42"/>
      <c r="V532" s="122"/>
      <c r="W532" s="126"/>
      <c r="X532" s="78"/>
    </row>
    <row r="533" spans="1:24" s="77" customFormat="1" ht="24" customHeight="1" x14ac:dyDescent="0.2">
      <c r="A533" s="34" t="str">
        <f t="shared" si="223"/>
        <v/>
      </c>
      <c r="B533" s="35">
        <f t="shared" si="216"/>
        <v>18</v>
      </c>
      <c r="C533" s="201"/>
      <c r="D533" s="79">
        <v>3</v>
      </c>
      <c r="E533" s="84">
        <f ca="1">COUNTIF($G$6:G533,G533)+COUNTIF(OFFSET($P$6,0,0,IF(MOD(ROW(P533),5)&lt;&gt;0,INT((ROW(P533)-ROW($P$6)+1)/5)*5,INT((ROW(P533)-ROW($P$6))/5)*5),1),G533)</f>
        <v>18</v>
      </c>
      <c r="F533" s="84">
        <f t="shared" ca="1" si="217"/>
        <v>18</v>
      </c>
      <c r="G533" s="182" t="str">
        <f>TKB!$C$21</f>
        <v>Thể dục TC</v>
      </c>
      <c r="H533" s="81"/>
      <c r="I533" s="82" t="str">
        <f t="shared" ca="1" si="218"/>
        <v>Ôn tập trò chơi bịt mắt bắt dê. Nhóm 3, nhóm 7</v>
      </c>
      <c r="J533" s="83">
        <f t="shared" ca="1" si="224"/>
        <v>0</v>
      </c>
      <c r="K533" s="72"/>
      <c r="L533" s="201"/>
      <c r="M533" s="73">
        <v>3</v>
      </c>
      <c r="N533" s="84">
        <f ca="1">IF(P533=0,"",COUNTIF($P$6:P533,P533)+COUNTIF(OFFSET($G$6,0,0,INT((ROW(G533)-ROW($G$6))/5+1)*5,1),P533))</f>
        <v>54</v>
      </c>
      <c r="O533" s="74">
        <f t="shared" ca="1" si="220"/>
        <v>54</v>
      </c>
      <c r="P533" s="185" t="str">
        <f>TKB!$D$21</f>
        <v>HDH-TV</v>
      </c>
      <c r="Q533" s="81"/>
      <c r="R533" s="82" t="str">
        <f t="shared" ca="1" si="221"/>
        <v>Luyện từ và câu</v>
      </c>
      <c r="S533" s="83" t="str">
        <f t="shared" ca="1" si="222"/>
        <v>Vở CEHTV, BP, PM</v>
      </c>
      <c r="U533" s="42"/>
      <c r="V533" s="122"/>
      <c r="W533" s="126"/>
      <c r="X533" s="78"/>
    </row>
    <row r="534" spans="1:24" s="77" customFormat="1" ht="24" customHeight="1" x14ac:dyDescent="0.2">
      <c r="A534" s="34" t="str">
        <f t="shared" si="223"/>
        <v/>
      </c>
      <c r="B534" s="35">
        <f t="shared" si="216"/>
        <v>18</v>
      </c>
      <c r="C534" s="201"/>
      <c r="D534" s="79">
        <v>4</v>
      </c>
      <c r="E534" s="84">
        <f ca="1">COUNTIF($G$6:G534,G534)+COUNTIF(OFFSET($P$6,0,0,IF(MOD(ROW(P534),5)&lt;&gt;0,INT((ROW(P534)-ROW($P$6)+1)/5)*5,INT((ROW(P534)-ROW($P$6))/5)*5),1),G534)</f>
        <v>18</v>
      </c>
      <c r="F534" s="84">
        <f t="shared" ca="1" si="217"/>
        <v>18</v>
      </c>
      <c r="G534" s="182" t="str">
        <f>TKB!$C$22</f>
        <v>LT &amp; Câu</v>
      </c>
      <c r="H534" s="81"/>
      <c r="I534" s="82" t="str">
        <f t="shared" ca="1" si="218"/>
        <v>Ôn tập</v>
      </c>
      <c r="J534" s="83" t="str">
        <f t="shared" ca="1" si="224"/>
        <v>bảng phụ, MT-MC</v>
      </c>
      <c r="K534" s="72"/>
      <c r="L534" s="201"/>
      <c r="M534" s="79">
        <v>4</v>
      </c>
      <c r="N534" s="84">
        <f ca="1">IF(P534=0,"",COUNTIF($P$6:P534,P534)+COUNTIF(OFFSET($G$6,0,0,INT((ROW(G534)-ROW($G$6))/5+1)*5,1),P534))</f>
        <v>36</v>
      </c>
      <c r="O534" s="84">
        <f t="shared" ca="1" si="220"/>
        <v>36</v>
      </c>
      <c r="P534" s="182" t="str">
        <f>TKB!$D$22</f>
        <v>HĐTT-CĐ</v>
      </c>
      <c r="Q534" s="81"/>
      <c r="R534" s="82" t="str">
        <f t="shared" ca="1" si="221"/>
        <v>QVBPTE: Bài 1:Tôi là một đứa trẻ (T2)</v>
      </c>
      <c r="S534" s="83" t="str">
        <f t="shared" ca="1" si="222"/>
        <v>Mô hình các con vật</v>
      </c>
      <c r="U534" s="42"/>
      <c r="V534" s="122"/>
      <c r="W534" s="126"/>
      <c r="X534" s="78"/>
    </row>
    <row r="535" spans="1:24" s="77" customFormat="1" ht="24" customHeight="1" x14ac:dyDescent="0.2">
      <c r="A535" s="34" t="str">
        <f t="shared" si="223"/>
        <v/>
      </c>
      <c r="B535" s="35">
        <f t="shared" si="216"/>
        <v>18</v>
      </c>
      <c r="C535" s="202"/>
      <c r="D535" s="95">
        <v>5</v>
      </c>
      <c r="E535" s="88">
        <f ca="1">COUNTIF($G$6:G535,G535)+COUNTIF(OFFSET($P$6,0,0,IF(MOD(ROW(P535),5)&lt;&gt;0,INT((ROW(P535)-ROW($P$6)+1)/5)*5,INT((ROW(P535)-ROW($P$6))/5)*5),1),G535)</f>
        <v>229</v>
      </c>
      <c r="F535" s="88" t="str">
        <f t="shared" si="217"/>
        <v/>
      </c>
      <c r="G535" s="183">
        <f>TKB!$C$23</f>
        <v>0</v>
      </c>
      <c r="H535" s="89"/>
      <c r="I535" s="90" t="str">
        <f t="shared" si="218"/>
        <v/>
      </c>
      <c r="J535" s="91" t="str">
        <f t="shared" si="224"/>
        <v/>
      </c>
      <c r="K535" s="72"/>
      <c r="L535" s="202"/>
      <c r="M535" s="87">
        <v>5</v>
      </c>
      <c r="N535" s="84" t="str">
        <f ca="1">IF(P535=0,"",COUNTIF($P$6:P535,P535)+COUNTIF(OFFSET($G$6,0,0,INT((ROW(G535)-ROW($G$6))/5+1)*5,1),P535))</f>
        <v/>
      </c>
      <c r="O535" s="92" t="str">
        <f t="shared" si="220"/>
        <v/>
      </c>
      <c r="P535" s="183">
        <f>TKB!$D$23</f>
        <v>0</v>
      </c>
      <c r="Q535" s="89"/>
      <c r="R535" s="90" t="str">
        <f t="shared" si="221"/>
        <v/>
      </c>
      <c r="S535" s="91" t="str">
        <f t="shared" si="222"/>
        <v/>
      </c>
      <c r="U535" s="42"/>
      <c r="V535" s="122"/>
      <c r="W535" s="126"/>
      <c r="X535" s="78"/>
    </row>
    <row r="536" spans="1:24" s="77" customFormat="1" ht="24" customHeight="1" x14ac:dyDescent="0.2">
      <c r="A536" s="34" t="str">
        <f t="shared" si="223"/>
        <v/>
      </c>
      <c r="B536" s="35">
        <f t="shared" si="216"/>
        <v>18</v>
      </c>
      <c r="C536" s="197" t="str">
        <f>CONCATENATE("Sáu ",CHAR(10),DAY(V513+4),"/",MONTH(V513+4))</f>
        <v>Sáu 
8/1</v>
      </c>
      <c r="D536" s="67">
        <v>1</v>
      </c>
      <c r="E536" s="68">
        <f ca="1">COUNTIF($G$6:G536,G536)+COUNTIF(OFFSET($P$6,0,0,IF(MOD(ROW(P536),5)&lt;&gt;0,INT((ROW(P536)-ROW($P$6)+1)/5)*5,INT((ROW(P536)-ROW($P$6))/5)*5),1),G536)</f>
        <v>18</v>
      </c>
      <c r="F536" s="68">
        <f t="shared" ca="1" si="217"/>
        <v>18</v>
      </c>
      <c r="G536" s="182" t="str">
        <f>TKB!$C$24</f>
        <v>Mĩ thuật TC</v>
      </c>
      <c r="H536" s="93"/>
      <c r="I536" s="70" t="str">
        <f t="shared" ca="1" si="218"/>
        <v>Trang trí lọ hoa</v>
      </c>
      <c r="J536" s="71">
        <f t="shared" ca="1" si="224"/>
        <v>0</v>
      </c>
      <c r="K536" s="72"/>
      <c r="L536" s="197" t="str">
        <f>+C536</f>
        <v>Sáu 
8/1</v>
      </c>
      <c r="M536" s="67">
        <v>1</v>
      </c>
      <c r="N536" s="94">
        <f ca="1">IF(P536=0,"",COUNTIF($P$6:P536,P536)+COUNTIF(OFFSET($G$6,0,0,INT((ROW(G536)-ROW($G$6))/5+1)*5,1),P536))</f>
        <v>54</v>
      </c>
      <c r="O536" s="94">
        <f t="shared" ca="1" si="220"/>
        <v>54</v>
      </c>
      <c r="P536" s="181" t="str">
        <f>TKB!$D$24</f>
        <v>HDH-T</v>
      </c>
      <c r="Q536" s="93"/>
      <c r="R536" s="82" t="str">
        <f t="shared" ca="1" si="221"/>
        <v>Kiểm tra học kì I</v>
      </c>
      <c r="S536" s="71" t="str">
        <f t="shared" ca="1" si="222"/>
        <v>Vở CEHT, BP, PM</v>
      </c>
      <c r="U536" s="42"/>
      <c r="V536" s="122"/>
      <c r="W536" s="126"/>
      <c r="X536" s="78"/>
    </row>
    <row r="537" spans="1:24" s="77" customFormat="1" ht="24" customHeight="1" x14ac:dyDescent="0.2">
      <c r="A537" s="34" t="str">
        <f t="shared" si="223"/>
        <v/>
      </c>
      <c r="B537" s="35">
        <f t="shared" si="216"/>
        <v>18</v>
      </c>
      <c r="C537" s="198"/>
      <c r="D537" s="79">
        <v>2</v>
      </c>
      <c r="E537" s="80">
        <f ca="1">COUNTIF($G$6:G537,G537)+COUNTIF(OFFSET($P$6,0,0,IF(MOD(ROW(P537),5)&lt;&gt;0,INT((ROW(P537)-ROW($P$6)+1)/5)*5,INT((ROW(P537)-ROW($P$6))/5)*5),1),G537)</f>
        <v>18</v>
      </c>
      <c r="F537" s="80">
        <f t="shared" ca="1" si="217"/>
        <v>18</v>
      </c>
      <c r="G537" s="182" t="str">
        <f>TKB!$C$25</f>
        <v>Tập làm văn</v>
      </c>
      <c r="H537" s="81"/>
      <c r="I537" s="82" t="str">
        <f t="shared" ca="1" si="218"/>
        <v>Ôn tập</v>
      </c>
      <c r="J537" s="83" t="str">
        <f t="shared" ca="1" si="224"/>
        <v>Phiếu</v>
      </c>
      <c r="K537" s="72"/>
      <c r="L537" s="198"/>
      <c r="M537" s="79">
        <v>2</v>
      </c>
      <c r="N537" s="84">
        <f ca="1">IF(P537=0,"",COUNTIF($P$6:P537,P537)+COUNTIF(OFFSET($G$6,0,0,INT((ROW(G537)-ROW($G$6))/5+1)*5,1),P537))</f>
        <v>18</v>
      </c>
      <c r="O537" s="84">
        <f t="shared" ca="1" si="220"/>
        <v>18</v>
      </c>
      <c r="P537" s="182" t="str">
        <f>TKB!$D$25</f>
        <v>HĐTT-SHL</v>
      </c>
      <c r="Q537" s="81"/>
      <c r="R537" s="82" t="str">
        <f t="shared" ca="1" si="221"/>
        <v>Sơ kết tuần 18</v>
      </c>
      <c r="S537" s="83" t="str">
        <f t="shared" ca="1" si="222"/>
        <v>phần thưởng</v>
      </c>
      <c r="U537" s="42"/>
      <c r="V537" s="122"/>
      <c r="W537" s="126"/>
      <c r="X537" s="78"/>
    </row>
    <row r="538" spans="1:24" s="77" customFormat="1" ht="24" customHeight="1" x14ac:dyDescent="0.2">
      <c r="A538" s="34" t="str">
        <f t="shared" si="223"/>
        <v/>
      </c>
      <c r="B538" s="35">
        <f t="shared" si="216"/>
        <v>18</v>
      </c>
      <c r="C538" s="198"/>
      <c r="D538" s="73">
        <v>3</v>
      </c>
      <c r="E538" s="84">
        <f ca="1">COUNTIF($G$6:G538,G538)+COUNTIF(OFFSET($P$6,0,0,IF(MOD(ROW(P538),5)&lt;&gt;0,INT((ROW(P538)-ROW($P$6)+1)/5)*5,INT((ROW(P538)-ROW($P$6))/5)*5),1),G538)</f>
        <v>90</v>
      </c>
      <c r="F538" s="84">
        <f t="shared" ca="1" si="217"/>
        <v>90</v>
      </c>
      <c r="G538" s="182" t="str">
        <f>TKB!$C$26</f>
        <v>Toán</v>
      </c>
      <c r="H538" s="81"/>
      <c r="I538" s="82" t="str">
        <f t="shared" ca="1" si="218"/>
        <v>Kiểm tra (cuối kì 1)</v>
      </c>
      <c r="J538" s="83" t="str">
        <f t="shared" ca="1" si="224"/>
        <v>Phiếu KT</v>
      </c>
      <c r="K538" s="72"/>
      <c r="L538" s="198"/>
      <c r="M538" s="73">
        <v>3</v>
      </c>
      <c r="N538" s="84" t="str">
        <f ca="1">IF(P538=0,"",COUNTIF($P$6:P538,P538)+COUNTIF(OFFSET($G$6,0,0,INT((ROW(G538)-ROW($G$6))/5+1)*5,1),P538))</f>
        <v/>
      </c>
      <c r="O538" s="74" t="str">
        <f t="shared" si="220"/>
        <v/>
      </c>
      <c r="P538" s="185">
        <f>TKB!$D$26</f>
        <v>0</v>
      </c>
      <c r="Q538" s="81"/>
      <c r="R538" s="82" t="str">
        <f t="shared" si="221"/>
        <v/>
      </c>
      <c r="S538" s="83" t="str">
        <f t="shared" si="222"/>
        <v/>
      </c>
      <c r="U538" s="42"/>
      <c r="V538" s="122"/>
      <c r="W538" s="126"/>
      <c r="X538" s="78"/>
    </row>
    <row r="539" spans="1:24" s="77" customFormat="1" ht="24" customHeight="1" x14ac:dyDescent="0.2">
      <c r="A539" s="34" t="str">
        <f t="shared" si="223"/>
        <v/>
      </c>
      <c r="B539" s="35">
        <f t="shared" si="216"/>
        <v>18</v>
      </c>
      <c r="C539" s="198"/>
      <c r="D539" s="79">
        <v>4</v>
      </c>
      <c r="E539" s="84">
        <f ca="1">COUNTIF($G$6:G539,G539)+COUNTIF(OFFSET($P$6,0,0,IF(MOD(ROW(P539),5)&lt;&gt;0,INT((ROW(P539)-ROW($P$6)+1)/5)*5,INT((ROW(P539)-ROW($P$6))/5)*5),1),G539)</f>
        <v>18</v>
      </c>
      <c r="F539" s="84">
        <f t="shared" ca="1" si="217"/>
        <v>18</v>
      </c>
      <c r="G539" s="182" t="str">
        <f>TKB!$C$27</f>
        <v>Đạo đức</v>
      </c>
      <c r="H539" s="81"/>
      <c r="I539" s="82" t="str">
        <f t="shared" ca="1" si="218"/>
        <v>Thực hành kĩ năng cuối học kì I</v>
      </c>
      <c r="J539" s="83" t="str">
        <f t="shared" ca="1" si="224"/>
        <v>Tranh, máy chiếu</v>
      </c>
      <c r="K539" s="72"/>
      <c r="L539" s="198"/>
      <c r="M539" s="79">
        <v>4</v>
      </c>
      <c r="N539" s="84" t="str">
        <f ca="1">IF(P539=0,"",COUNTIF($P$6:P539,P539)+COUNTIF(OFFSET($G$6,0,0,INT((ROW(G539)-ROW($G$6))/5+1)*5,1),P539))</f>
        <v/>
      </c>
      <c r="O539" s="84" t="str">
        <f t="shared" si="220"/>
        <v/>
      </c>
      <c r="P539" s="182">
        <f>TKB!$D$27</f>
        <v>0</v>
      </c>
      <c r="Q539" s="81"/>
      <c r="R539" s="82" t="str">
        <f t="shared" si="221"/>
        <v/>
      </c>
      <c r="S539" s="83" t="str">
        <f t="shared" si="222"/>
        <v/>
      </c>
      <c r="U539" s="42"/>
      <c r="V539" s="122"/>
      <c r="W539" s="126"/>
      <c r="X539" s="78"/>
    </row>
    <row r="540" spans="1:24" s="77" customFormat="1" ht="24" customHeight="1" thickBot="1" x14ac:dyDescent="0.25">
      <c r="A540" s="34" t="str">
        <f t="shared" si="223"/>
        <v/>
      </c>
      <c r="B540" s="35">
        <f t="shared" si="216"/>
        <v>18</v>
      </c>
      <c r="C540" s="199"/>
      <c r="D540" s="96">
        <v>5</v>
      </c>
      <c r="E540" s="97">
        <f ca="1">COUNTIF($G$6:G540,G540)+COUNTIF(OFFSET($P$6,0,0,IF(MOD(ROW(P540),5)&lt;&gt;0,INT((ROW(P540)-ROW($P$6)+1)/5)*5,INT((ROW(P540)-ROW($P$6))/5)*5),1),G540)</f>
        <v>231</v>
      </c>
      <c r="F540" s="97" t="str">
        <f t="shared" si="217"/>
        <v/>
      </c>
      <c r="G540" s="184">
        <f>TKB!$C$28</f>
        <v>0</v>
      </c>
      <c r="H540" s="98" t="str">
        <f t="shared" ref="H540" si="225">IF(AND($M$1&lt;&gt;"",F540&lt;&gt;""),$M$1,IF(LEN(G540)&gt;$Q$1,RIGHT(G540,$Q$1),""))</f>
        <v/>
      </c>
      <c r="I540" s="99" t="str">
        <f t="shared" si="218"/>
        <v/>
      </c>
      <c r="J540" s="100" t="str">
        <f t="shared" si="224"/>
        <v/>
      </c>
      <c r="K540" s="72"/>
      <c r="L540" s="199"/>
      <c r="M540" s="101">
        <v>5</v>
      </c>
      <c r="N540" s="97" t="str">
        <f ca="1">IF(P540=0,"",COUNTIF($P$6:P540,P540)+COUNTIF(OFFSET($G$6,0,0,INT((ROW(G540)-ROW($G$6))/5+1)*5,1),P540))</f>
        <v/>
      </c>
      <c r="O540" s="97" t="str">
        <f t="shared" si="220"/>
        <v/>
      </c>
      <c r="P540" s="184">
        <f>TKB!$D$28</f>
        <v>0</v>
      </c>
      <c r="Q540" s="98" t="str">
        <f t="shared" ref="Q540" si="226">IF(AND($M$1&lt;&gt;"",O540&lt;&gt;""),$M$1,IF(LEN(P540)&gt;$Q$1,RIGHT(P540,$Q$1),""))</f>
        <v/>
      </c>
      <c r="R540" s="99" t="str">
        <f t="shared" si="221"/>
        <v/>
      </c>
      <c r="S540" s="100" t="str">
        <f t="shared" si="222"/>
        <v/>
      </c>
      <c r="U540" s="42"/>
      <c r="V540" s="122"/>
      <c r="W540" s="126"/>
      <c r="X540" s="78"/>
    </row>
    <row r="541" spans="1:24" s="34" customFormat="1" ht="24" customHeight="1" x14ac:dyDescent="0.2">
      <c r="A541" s="34" t="str">
        <f t="shared" si="223"/>
        <v/>
      </c>
      <c r="B541" s="35">
        <f t="shared" si="216"/>
        <v>18</v>
      </c>
      <c r="C541" s="206"/>
      <c r="D541" s="206"/>
      <c r="E541" s="206"/>
      <c r="F541" s="206"/>
      <c r="G541" s="206"/>
      <c r="H541" s="206"/>
      <c r="I541" s="206"/>
      <c r="J541" s="206"/>
      <c r="K541" s="179"/>
      <c r="L541" s="207"/>
      <c r="M541" s="207"/>
      <c r="N541" s="207"/>
      <c r="O541" s="207"/>
      <c r="P541" s="207"/>
      <c r="Q541" s="207"/>
      <c r="R541" s="207"/>
      <c r="S541" s="207"/>
      <c r="U541" s="42"/>
      <c r="V541" s="122"/>
      <c r="W541" s="126"/>
      <c r="X541" s="43"/>
    </row>
    <row r="542" spans="1:24" s="34" customFormat="1" ht="57.95" customHeight="1" x14ac:dyDescent="0.2">
      <c r="A542" s="34" t="str">
        <f t="shared" si="223"/>
        <v/>
      </c>
      <c r="B542" s="35">
        <f t="shared" ref="B542" si="227">+B543</f>
        <v>19</v>
      </c>
      <c r="C542" s="102" t="str">
        <f>'HUONG DAN'!B54</f>
        <v>©Trường Tiểu học Lê Ngọc Hân, Gia Lâm</v>
      </c>
      <c r="D542" s="179"/>
      <c r="E542" s="103"/>
      <c r="F542" s="103"/>
      <c r="G542" s="104"/>
      <c r="H542" s="104"/>
      <c r="I542" s="104"/>
      <c r="J542" s="104"/>
      <c r="K542" s="104"/>
      <c r="L542" s="180"/>
      <c r="M542" s="180"/>
      <c r="N542" s="105"/>
      <c r="O542" s="105"/>
      <c r="P542" s="106"/>
      <c r="Q542" s="106"/>
      <c r="R542" s="208"/>
      <c r="S542" s="208"/>
      <c r="U542" s="42"/>
      <c r="V542" s="122"/>
      <c r="W542" s="126"/>
      <c r="X542" s="43"/>
    </row>
    <row r="543" spans="1:24" s="34" customFormat="1" ht="24" customHeight="1" thickBot="1" x14ac:dyDescent="0.25">
      <c r="A543" s="34" t="str">
        <f t="shared" si="223"/>
        <v/>
      </c>
      <c r="B543" s="35">
        <f t="shared" ref="B543" si="228">+C543</f>
        <v>19</v>
      </c>
      <c r="C543" s="203">
        <f>+C513+1</f>
        <v>19</v>
      </c>
      <c r="D543" s="203"/>
      <c r="E543" s="44"/>
      <c r="F543" s="103" t="str">
        <f>CONCATENATE("(Từ ngày ",DAY(V543)&amp;"/"&amp; MONTH(V543) &amp;"/"&amp;YEAR(V543)&amp; " đến ngày "  &amp;DAY(V543+4)&amp;  "/" &amp; MONTH(V543+4) &amp; "/" &amp; YEAR(V543+4),")")</f>
        <v>(Từ ngày 11/1/2021 đến ngày 15/1/2021)</v>
      </c>
      <c r="G543" s="104"/>
      <c r="H543" s="104"/>
      <c r="I543" s="40"/>
      <c r="J543" s="40"/>
      <c r="K543" s="40"/>
      <c r="L543" s="48"/>
      <c r="M543" s="48"/>
      <c r="N543" s="49"/>
      <c r="O543" s="49"/>
      <c r="P543" s="50"/>
      <c r="Q543" s="50"/>
      <c r="R543" s="47"/>
      <c r="S543" s="47"/>
      <c r="U543" s="51" t="s">
        <v>32</v>
      </c>
      <c r="V543" s="122">
        <f>$U$1+(C543-1)*7+W543</f>
        <v>44207</v>
      </c>
      <c r="W543" s="127">
        <v>0</v>
      </c>
      <c r="X543" s="43"/>
    </row>
    <row r="544" spans="1:24" s="52" customFormat="1" ht="24" customHeight="1" x14ac:dyDescent="0.2">
      <c r="A544" s="34" t="str">
        <f t="shared" si="223"/>
        <v/>
      </c>
      <c r="B544" s="35">
        <f t="shared" ref="B544:B545" si="229">+B543</f>
        <v>19</v>
      </c>
      <c r="C544" s="204" t="s">
        <v>31</v>
      </c>
      <c r="D544" s="204"/>
      <c r="E544" s="205"/>
      <c r="F544" s="204"/>
      <c r="G544" s="204"/>
      <c r="H544" s="204"/>
      <c r="I544" s="204"/>
      <c r="J544" s="204"/>
      <c r="K544" s="107"/>
      <c r="L544" s="204" t="s">
        <v>0</v>
      </c>
      <c r="M544" s="204"/>
      <c r="N544" s="204"/>
      <c r="O544" s="204"/>
      <c r="P544" s="204"/>
      <c r="Q544" s="204"/>
      <c r="R544" s="204"/>
      <c r="S544" s="204"/>
      <c r="U544" s="42"/>
      <c r="V544" s="123"/>
      <c r="W544" s="128"/>
      <c r="X544" s="53"/>
    </row>
    <row r="545" spans="1:24" s="64" customFormat="1" ht="42.75" x14ac:dyDescent="0.2">
      <c r="A545" s="34" t="str">
        <f t="shared" si="223"/>
        <v/>
      </c>
      <c r="B545" s="35">
        <f t="shared" si="229"/>
        <v>19</v>
      </c>
      <c r="C545" s="108" t="s">
        <v>1</v>
      </c>
      <c r="D545" s="109" t="s">
        <v>2</v>
      </c>
      <c r="E545" s="110" t="s">
        <v>25</v>
      </c>
      <c r="F545" s="110" t="s">
        <v>3</v>
      </c>
      <c r="G545" s="111" t="s">
        <v>10</v>
      </c>
      <c r="H545" s="111" t="s">
        <v>24</v>
      </c>
      <c r="I545" s="111" t="s">
        <v>4</v>
      </c>
      <c r="J545" s="112" t="s">
        <v>5</v>
      </c>
      <c r="K545" s="59"/>
      <c r="L545" s="60" t="s">
        <v>1</v>
      </c>
      <c r="M545" s="61" t="s">
        <v>2</v>
      </c>
      <c r="N545" s="62" t="s">
        <v>25</v>
      </c>
      <c r="O545" s="56" t="s">
        <v>3</v>
      </c>
      <c r="P545" s="63" t="s">
        <v>11</v>
      </c>
      <c r="Q545" s="63" t="s">
        <v>24</v>
      </c>
      <c r="R545" s="63" t="s">
        <v>4</v>
      </c>
      <c r="S545" s="58" t="s">
        <v>5</v>
      </c>
      <c r="U545" s="65"/>
      <c r="V545" s="124"/>
      <c r="W545" s="129"/>
      <c r="X545" s="66"/>
    </row>
    <row r="546" spans="1:24" s="77" customFormat="1" ht="24" customHeight="1" x14ac:dyDescent="0.2">
      <c r="A546" s="34" t="str">
        <f t="shared" si="223"/>
        <v/>
      </c>
      <c r="B546" s="35">
        <f t="shared" si="216"/>
        <v>19</v>
      </c>
      <c r="C546" s="197" t="str">
        <f>CONCATENATE("Hai  ",CHAR(10),DAY(V543),"/",MONTH(V543))</f>
        <v>Hai  
11/1</v>
      </c>
      <c r="D546" s="67">
        <v>1</v>
      </c>
      <c r="E546" s="68">
        <f ca="1">COUNTIF($G$6:G546,G546)+COUNTIF(OFFSET($P$6,0,0,IF(MOD(ROW(P546),5)&lt;&gt;0,INT((ROW(P546)-ROW($P$6)+1)/5)*5,INT((ROW(P546)-ROW($P$6))/5)*5),1),G546)</f>
        <v>19</v>
      </c>
      <c r="F546" s="68">
        <f t="shared" ref="F546:F570" ca="1" si="230">IF(G546=0,"",VLOOKUP(E546&amp;G546,PPCT,2,0))</f>
        <v>19</v>
      </c>
      <c r="G546" s="181" t="str">
        <f>TKB!$C$4</f>
        <v>HĐTT-CC</v>
      </c>
      <c r="H546" s="69"/>
      <c r="I546" s="70" t="str">
        <f t="shared" ref="I546:I570" ca="1" si="231">IF(G546=0,"",VLOOKUP(E546&amp;G546,PPCT,6,0))</f>
        <v>Chào cờ</v>
      </c>
      <c r="J546" s="71">
        <f t="shared" ref="J546:J558" ca="1" si="232">IF(G546=0,"",VLOOKUP(E546&amp;G546,PPCT,7,0))</f>
        <v>0</v>
      </c>
      <c r="K546" s="72"/>
      <c r="L546" s="198" t="str">
        <f>+C546</f>
        <v>Hai  
11/1</v>
      </c>
      <c r="M546" s="73">
        <v>1</v>
      </c>
      <c r="N546" s="74">
        <f ca="1">IF(P546=0,"",COUNTIF($P$6:P546,P546)+COUNTIF(OFFSET($G$6,0,0,INT((ROW(G546)-ROW($G$6))/5+1)*5,1),P546))</f>
        <v>19</v>
      </c>
      <c r="O546" s="68">
        <f t="shared" ref="O546:O570" ca="1" si="233">IF(P546=0,"",VLOOKUP(N546&amp;P546,PPCT,2,0))</f>
        <v>19</v>
      </c>
      <c r="P546" s="185" t="str">
        <f>TKB!$D$4</f>
        <v>Âm nhạc</v>
      </c>
      <c r="Q546" s="69"/>
      <c r="R546" s="75" t="str">
        <f t="shared" ref="R546:R570" ca="1" si="234">IF(P546=0,"",VLOOKUP(N546&amp;P546,PPCT,6,0))</f>
        <v>Học hát bài: Trên con đường đến trường.</v>
      </c>
      <c r="S546" s="76">
        <f t="shared" ref="S546:S570" ca="1" si="235">IF(P546=0,"",VLOOKUP(N546&amp;P546,PPCT,7,0))</f>
        <v>0</v>
      </c>
      <c r="U546" s="42"/>
      <c r="V546" s="122"/>
      <c r="W546" s="126"/>
      <c r="X546" s="78"/>
    </row>
    <row r="547" spans="1:24" s="77" customFormat="1" ht="24" customHeight="1" x14ac:dyDescent="0.2">
      <c r="A547" s="34" t="str">
        <f t="shared" si="223"/>
        <v/>
      </c>
      <c r="B547" s="35">
        <f t="shared" si="216"/>
        <v>19</v>
      </c>
      <c r="C547" s="198"/>
      <c r="D547" s="79">
        <v>2</v>
      </c>
      <c r="E547" s="80">
        <f ca="1">COUNTIF($G$6:G547,G547)+COUNTIF(OFFSET($P$6,0,0,IF(MOD(ROW(P547),5)&lt;&gt;0,INT((ROW(P547)-ROW($P$6)+1)/5)*5,INT((ROW(P547)-ROW($P$6))/5)*5),1),G547)</f>
        <v>91</v>
      </c>
      <c r="F547" s="80">
        <f t="shared" ca="1" si="230"/>
        <v>91</v>
      </c>
      <c r="G547" s="182" t="str">
        <f>TKB!$C$5</f>
        <v>Toán</v>
      </c>
      <c r="H547" s="81"/>
      <c r="I547" s="82" t="str">
        <f t="shared" ca="1" si="231"/>
        <v>Tổng của nhiều số</v>
      </c>
      <c r="J547" s="83" t="str">
        <f t="shared" ca="1" si="232"/>
        <v>SGK, bảng phụ, MT-MC</v>
      </c>
      <c r="K547" s="72"/>
      <c r="L547" s="198"/>
      <c r="M547" s="79">
        <v>2</v>
      </c>
      <c r="N547" s="84">
        <f ca="1">IF(P547=0,"",COUNTIF($P$6:P547,P547)+COUNTIF(OFFSET($G$6,0,0,INT((ROW(G547)-ROW($G$6))/5+1)*5,1),P547))</f>
        <v>37</v>
      </c>
      <c r="O547" s="84">
        <f t="shared" ca="1" si="233"/>
        <v>37</v>
      </c>
      <c r="P547" s="182" t="str">
        <f>TKB!$D$5</f>
        <v>Thể dục</v>
      </c>
      <c r="Q547" s="81"/>
      <c r="R547" s="82" t="str">
        <f t="shared" ca="1" si="234"/>
        <v>Ôn tập học kì I</v>
      </c>
      <c r="S547" s="85">
        <f t="shared" ca="1" si="235"/>
        <v>0</v>
      </c>
      <c r="U547" s="42"/>
      <c r="V547" s="122"/>
      <c r="W547" s="126"/>
      <c r="X547" s="78"/>
    </row>
    <row r="548" spans="1:24" s="77" customFormat="1" ht="24" customHeight="1" x14ac:dyDescent="0.2">
      <c r="A548" s="34" t="str">
        <f t="shared" si="223"/>
        <v/>
      </c>
      <c r="B548" s="35">
        <f t="shared" si="216"/>
        <v>19</v>
      </c>
      <c r="C548" s="198"/>
      <c r="D548" s="73">
        <v>3</v>
      </c>
      <c r="E548" s="84">
        <f ca="1">COUNTIF($G$6:G548,G548)+COUNTIF(OFFSET($P$6,0,0,IF(MOD(ROW(P548),5)&lt;&gt;0,INT((ROW(P548)-ROW($P$6)+1)/5)*5,INT((ROW(P548)-ROW($P$6))/5)*5),1),G548)</f>
        <v>55</v>
      </c>
      <c r="F548" s="84">
        <f t="shared" ca="1" si="230"/>
        <v>55</v>
      </c>
      <c r="G548" s="182" t="str">
        <f>TKB!$C$6</f>
        <v>Tập đọc</v>
      </c>
      <c r="H548" s="81"/>
      <c r="I548" s="82" t="str">
        <f t="shared" ca="1" si="231"/>
        <v>Chuyện bốn mùa</v>
      </c>
      <c r="J548" s="83" t="str">
        <f t="shared" ca="1" si="232"/>
        <v>Máy chiếu, GAĐT</v>
      </c>
      <c r="K548" s="72"/>
      <c r="L548" s="198"/>
      <c r="M548" s="73">
        <v>3</v>
      </c>
      <c r="N548" s="84">
        <f ca="1">IF(P548=0,"",COUNTIF($P$6:P548,P548)+COUNTIF(OFFSET($G$6,0,0,INT((ROW(G548)-ROW($G$6))/5+1)*5,1),P548))</f>
        <v>55</v>
      </c>
      <c r="O548" s="74">
        <f t="shared" ca="1" si="233"/>
        <v>55</v>
      </c>
      <c r="P548" s="185" t="str">
        <f>TKB!$D$6</f>
        <v>HDH-TV</v>
      </c>
      <c r="Q548" s="81"/>
      <c r="R548" s="75" t="str">
        <f t="shared" ca="1" si="234"/>
        <v>Tập làm văn</v>
      </c>
      <c r="S548" s="83" t="str">
        <f t="shared" ca="1" si="235"/>
        <v>Vở CEHTV, BP, PM</v>
      </c>
      <c r="U548" s="42"/>
      <c r="V548" s="122"/>
      <c r="W548" s="126"/>
      <c r="X548" s="78"/>
    </row>
    <row r="549" spans="1:24" s="77" customFormat="1" ht="24" customHeight="1" x14ac:dyDescent="0.2">
      <c r="A549" s="34" t="str">
        <f t="shared" si="223"/>
        <v/>
      </c>
      <c r="B549" s="35">
        <f t="shared" si="216"/>
        <v>19</v>
      </c>
      <c r="C549" s="198"/>
      <c r="D549" s="79">
        <v>4</v>
      </c>
      <c r="E549" s="84">
        <f ca="1">COUNTIF($G$6:G549,G549)+COUNTIF(OFFSET($P$6,0,0,IF(MOD(ROW(P549),5)&lt;&gt;0,INT((ROW(P549)-ROW($P$6)+1)/5)*5,INT((ROW(P549)-ROW($P$6))/5)*5),1),G549)</f>
        <v>56</v>
      </c>
      <c r="F549" s="84">
        <f t="shared" ca="1" si="230"/>
        <v>56</v>
      </c>
      <c r="G549" s="182" t="str">
        <f>TKB!$C$7</f>
        <v>Tập đọc</v>
      </c>
      <c r="H549" s="81"/>
      <c r="I549" s="82" t="str">
        <f t="shared" ca="1" si="231"/>
        <v>Chuyện bốn mùa</v>
      </c>
      <c r="J549" s="83" t="str">
        <f t="shared" ca="1" si="232"/>
        <v>Máy chiếu, GAĐT</v>
      </c>
      <c r="K549" s="72"/>
      <c r="L549" s="198"/>
      <c r="M549" s="79">
        <v>4</v>
      </c>
      <c r="N549" s="84" t="str">
        <f ca="1">IF(P549=0,"",COUNTIF($P$6:P549,P549)+COUNTIF(OFFSET($G$6,0,0,INT((ROW(G549)-ROW($G$6))/5+1)*5,1),P549))</f>
        <v/>
      </c>
      <c r="O549" s="84" t="str">
        <f t="shared" si="233"/>
        <v/>
      </c>
      <c r="P549" s="182">
        <f>TKB!$D$7</f>
        <v>0</v>
      </c>
      <c r="Q549" s="81"/>
      <c r="R549" s="82" t="str">
        <f t="shared" si="234"/>
        <v/>
      </c>
      <c r="S549" s="76" t="str">
        <f t="shared" si="235"/>
        <v/>
      </c>
      <c r="U549" s="42"/>
      <c r="V549" s="122"/>
      <c r="W549" s="126"/>
      <c r="X549" s="78"/>
    </row>
    <row r="550" spans="1:24" s="77" customFormat="1" ht="24" customHeight="1" x14ac:dyDescent="0.2">
      <c r="A550" s="34" t="str">
        <f t="shared" si="223"/>
        <v/>
      </c>
      <c r="B550" s="35">
        <f t="shared" si="216"/>
        <v>19</v>
      </c>
      <c r="C550" s="198"/>
      <c r="D550" s="87">
        <v>5</v>
      </c>
      <c r="E550" s="88">
        <f ca="1">COUNTIF($G$6:G550,G550)+COUNTIF(OFFSET($P$6,0,0,IF(MOD(ROW(P550),5)&lt;&gt;0,INT((ROW(P550)-ROW($P$6)+1)/5)*5,INT((ROW(P550)-ROW($P$6))/5)*5),1),G550)</f>
        <v>235</v>
      </c>
      <c r="F550" s="88" t="str">
        <f t="shared" si="230"/>
        <v/>
      </c>
      <c r="G550" s="183">
        <f>TKB!$C$8</f>
        <v>0</v>
      </c>
      <c r="H550" s="89"/>
      <c r="I550" s="90" t="str">
        <f t="shared" si="231"/>
        <v/>
      </c>
      <c r="J550" s="91" t="str">
        <f t="shared" si="232"/>
        <v/>
      </c>
      <c r="K550" s="72"/>
      <c r="L550" s="198"/>
      <c r="M550" s="87">
        <v>5</v>
      </c>
      <c r="N550" s="84" t="str">
        <f ca="1">IF(P550=0,"",COUNTIF($P$6:P550,P550)+COUNTIF(OFFSET($G$6,0,0,INT((ROW(G550)-ROW($G$6))/5+1)*5,1),P550))</f>
        <v/>
      </c>
      <c r="O550" s="92" t="str">
        <f t="shared" si="233"/>
        <v/>
      </c>
      <c r="P550" s="183">
        <f>TKB!$D$8</f>
        <v>0</v>
      </c>
      <c r="Q550" s="89"/>
      <c r="R550" s="90" t="str">
        <f t="shared" si="234"/>
        <v/>
      </c>
      <c r="S550" s="91" t="str">
        <f t="shared" si="235"/>
        <v/>
      </c>
      <c r="U550" s="42"/>
      <c r="V550" s="122"/>
      <c r="W550" s="126"/>
      <c r="X550" s="78"/>
    </row>
    <row r="551" spans="1:24" s="77" customFormat="1" ht="24" customHeight="1" x14ac:dyDescent="0.2">
      <c r="A551" s="34" t="str">
        <f t="shared" si="223"/>
        <v/>
      </c>
      <c r="B551" s="35">
        <f t="shared" si="216"/>
        <v>19</v>
      </c>
      <c r="C551" s="200" t="str">
        <f>CONCATENATE("Ba  ",CHAR(10),DAY(V543+1),"/",MONTH(V543+1))</f>
        <v>Ba  
12/1</v>
      </c>
      <c r="D551" s="67">
        <v>1</v>
      </c>
      <c r="E551" s="68">
        <f ca="1">COUNTIF($G$6:G551,G551)+COUNTIF(OFFSET($P$6,0,0,IF(MOD(ROW(P551),5)&lt;&gt;0,INT((ROW(P551)-ROW($P$6)+1)/5)*5,INT((ROW(P551)-ROW($P$6))/5)*5),1),G551)</f>
        <v>37</v>
      </c>
      <c r="F551" s="68">
        <f t="shared" ca="1" si="230"/>
        <v>37</v>
      </c>
      <c r="G551" s="182" t="str">
        <f>TKB!$C$9</f>
        <v>Chính tả</v>
      </c>
      <c r="H551" s="93"/>
      <c r="I551" s="70" t="str">
        <f t="shared" ca="1" si="231"/>
        <v xml:space="preserve"> TC: Chuyện bốn mùa.</v>
      </c>
      <c r="J551" s="71" t="str">
        <f t="shared" ca="1" si="232"/>
        <v>vở mẫu, MT-MC</v>
      </c>
      <c r="K551" s="72"/>
      <c r="L551" s="200" t="str">
        <f>+C551</f>
        <v>Ba  
12/1</v>
      </c>
      <c r="M551" s="67">
        <v>1</v>
      </c>
      <c r="N551" s="94">
        <f ca="1">IF(P551=0,"",COUNTIF($P$6:P551,P551)+COUNTIF(OFFSET($G$6,0,0,INT((ROW(G551)-ROW($G$6))/5+1)*5,1),P551))</f>
        <v>19</v>
      </c>
      <c r="O551" s="94">
        <f t="shared" ca="1" si="233"/>
        <v>19</v>
      </c>
      <c r="P551" s="181" t="str">
        <f>TKB!$D$9</f>
        <v>Kể chuyện</v>
      </c>
      <c r="Q551" s="93"/>
      <c r="R551" s="70" t="str">
        <f t="shared" ca="1" si="234"/>
        <v>Chuyện bốn mùa</v>
      </c>
      <c r="S551" s="71" t="str">
        <f t="shared" ca="1" si="235"/>
        <v>Tranh SGK</v>
      </c>
      <c r="U551" s="42"/>
      <c r="V551" s="122"/>
      <c r="W551" s="126"/>
      <c r="X551" s="78"/>
    </row>
    <row r="552" spans="1:24" s="77" customFormat="1" ht="24" customHeight="1" x14ac:dyDescent="0.2">
      <c r="A552" s="34" t="str">
        <f t="shared" si="223"/>
        <v/>
      </c>
      <c r="B552" s="35">
        <f t="shared" si="216"/>
        <v>19</v>
      </c>
      <c r="C552" s="201"/>
      <c r="D552" s="79">
        <v>2</v>
      </c>
      <c r="E552" s="80">
        <f ca="1">COUNTIF($G$6:G552,G552)+COUNTIF(OFFSET($P$6,0,0,IF(MOD(ROW(P552),5)&lt;&gt;0,INT((ROW(P552)-ROW($P$6)+1)/5)*5,INT((ROW(P552)-ROW($P$6))/5)*5),1),G552)</f>
        <v>92</v>
      </c>
      <c r="F552" s="80">
        <f t="shared" ca="1" si="230"/>
        <v>92</v>
      </c>
      <c r="G552" s="182" t="str">
        <f>TKB!$C$10</f>
        <v>Toán</v>
      </c>
      <c r="H552" s="81"/>
      <c r="I552" s="82" t="str">
        <f t="shared" ca="1" si="231"/>
        <v>Phép nhân.</v>
      </c>
      <c r="J552" s="83" t="str">
        <f t="shared" ca="1" si="232"/>
        <v>SGK, bảng phụ, MT-MC</v>
      </c>
      <c r="K552" s="72"/>
      <c r="L552" s="201"/>
      <c r="M552" s="79">
        <v>2</v>
      </c>
      <c r="N552" s="84">
        <f ca="1">IF(P552=0,"",COUNTIF($P$6:P552,P552)+COUNTIF(OFFSET($G$6,0,0,INT((ROW(G552)-ROW($G$6))/5+1)*5,1),P552))</f>
        <v>38</v>
      </c>
      <c r="O552" s="84">
        <f t="shared" ca="1" si="233"/>
        <v>38</v>
      </c>
      <c r="P552" s="182" t="str">
        <f>TKB!$D$10</f>
        <v>Thể dục</v>
      </c>
      <c r="Q552" s="81"/>
      <c r="R552" s="82" t="str">
        <f t="shared" ca="1" si="234"/>
        <v xml:space="preserve"> Trò chơi: “Bịt mắt bắt dê và Nhanh lên bạn ơi”.</v>
      </c>
      <c r="S552" s="83">
        <f t="shared" ca="1" si="235"/>
        <v>0</v>
      </c>
      <c r="U552" s="42"/>
      <c r="V552" s="122"/>
      <c r="W552" s="126"/>
      <c r="X552" s="78"/>
    </row>
    <row r="553" spans="1:24" s="77" customFormat="1" ht="24" customHeight="1" x14ac:dyDescent="0.2">
      <c r="A553" s="34" t="str">
        <f t="shared" si="223"/>
        <v/>
      </c>
      <c r="B553" s="35">
        <f t="shared" si="216"/>
        <v>19</v>
      </c>
      <c r="C553" s="201"/>
      <c r="D553" s="79">
        <v>3</v>
      </c>
      <c r="E553" s="80">
        <f ca="1">COUNTIF($G$6:G553,G553)+COUNTIF(OFFSET($P$6,0,0,IF(MOD(ROW(P553),5)&lt;&gt;0,INT((ROW(P553)-ROW($P$6)+1)/5)*5,INT((ROW(P553)-ROW($P$6))/5)*5),1),G553)</f>
        <v>19</v>
      </c>
      <c r="F553" s="80">
        <f t="shared" ca="1" si="230"/>
        <v>19</v>
      </c>
      <c r="G553" s="182" t="str">
        <f>TKB!$C$11</f>
        <v>Mĩ thuật</v>
      </c>
      <c r="H553" s="81"/>
      <c r="I553" s="82" t="str">
        <f t="shared" ca="1" si="231"/>
        <v>Mâm quả ngày tết</v>
      </c>
      <c r="J553" s="83">
        <f t="shared" ca="1" si="232"/>
        <v>0</v>
      </c>
      <c r="K553" s="72"/>
      <c r="L553" s="201"/>
      <c r="M553" s="73">
        <v>3</v>
      </c>
      <c r="N553" s="84">
        <f ca="1">IF(P553=0,"",COUNTIF($P$6:P553,P553)+COUNTIF(OFFSET($G$6,0,0,INT((ROW(G553)-ROW($G$6))/5+1)*5,1),P553))</f>
        <v>56</v>
      </c>
      <c r="O553" s="74">
        <f t="shared" ca="1" si="233"/>
        <v>56</v>
      </c>
      <c r="P553" s="185" t="str">
        <f>TKB!$D$11</f>
        <v>HDH-TV</v>
      </c>
      <c r="Q553" s="81"/>
      <c r="R553" s="82" t="str">
        <f t="shared" ca="1" si="234"/>
        <v>Tập đọc-Chính tả</v>
      </c>
      <c r="S553" s="83" t="str">
        <f t="shared" ca="1" si="235"/>
        <v>Vở CEHTV, BP, PM</v>
      </c>
      <c r="U553" s="42"/>
      <c r="V553" s="122"/>
      <c r="W553" s="126"/>
      <c r="X553" s="78"/>
    </row>
    <row r="554" spans="1:24" s="77" customFormat="1" ht="24" customHeight="1" x14ac:dyDescent="0.2">
      <c r="A554" s="34" t="str">
        <f t="shared" si="223"/>
        <v/>
      </c>
      <c r="B554" s="35">
        <f t="shared" si="216"/>
        <v>19</v>
      </c>
      <c r="C554" s="201"/>
      <c r="D554" s="79">
        <v>4</v>
      </c>
      <c r="E554" s="84">
        <f ca="1">COUNTIF($G$6:G554,G554)+COUNTIF(OFFSET($P$6,0,0,IF(MOD(ROW(P554),5)&lt;&gt;0,INT((ROW(P554)-ROW($P$6)+1)/5)*5,INT((ROW(P554)-ROW($P$6))/5)*5),1),G554)</f>
        <v>37</v>
      </c>
      <c r="F554" s="84">
        <f t="shared" ca="1" si="230"/>
        <v>37</v>
      </c>
      <c r="G554" s="182" t="str">
        <f>TKB!$C$12</f>
        <v>Tiếng Anh</v>
      </c>
      <c r="H554" s="81"/>
      <c r="I554" s="82" t="str">
        <f t="shared" ca="1" si="231"/>
        <v>Unit 8. Lesson 3</v>
      </c>
      <c r="J554" s="83">
        <f t="shared" ca="1" si="232"/>
        <v>0</v>
      </c>
      <c r="K554" s="72"/>
      <c r="L554" s="201"/>
      <c r="M554" s="79">
        <v>4</v>
      </c>
      <c r="N554" s="84">
        <f ca="1">IF(P554=0,"",COUNTIF($P$6:P554,P554)+COUNTIF(OFFSET($G$6,0,0,INT((ROW(G554)-ROW($G$6))/5+1)*5,1),P554))</f>
        <v>55</v>
      </c>
      <c r="O554" s="84" t="e">
        <f t="shared" ca="1" si="233"/>
        <v>#N/A</v>
      </c>
      <c r="P554" s="182" t="str">
        <f>TKB!$D$12</f>
        <v>HDH-T</v>
      </c>
      <c r="Q554" s="81"/>
      <c r="R554" s="82" t="e">
        <f t="shared" ca="1" si="234"/>
        <v>#N/A</v>
      </c>
      <c r="S554" s="83" t="e">
        <f t="shared" ca="1" si="235"/>
        <v>#N/A</v>
      </c>
      <c r="U554" s="42"/>
      <c r="V554" s="122"/>
      <c r="W554" s="126"/>
      <c r="X554" s="78"/>
    </row>
    <row r="555" spans="1:24" s="77" customFormat="1" ht="24" customHeight="1" x14ac:dyDescent="0.2">
      <c r="A555" s="34" t="str">
        <f t="shared" si="223"/>
        <v/>
      </c>
      <c r="B555" s="35">
        <f t="shared" si="216"/>
        <v>19</v>
      </c>
      <c r="C555" s="202"/>
      <c r="D555" s="95">
        <v>5</v>
      </c>
      <c r="E555" s="88">
        <f ca="1">COUNTIF($G$6:G555,G555)+COUNTIF(OFFSET($P$6,0,0,IF(MOD(ROW(P555),5)&lt;&gt;0,INT((ROW(P555)-ROW($P$6)+1)/5)*5,INT((ROW(P555)-ROW($P$6))/5)*5),1),G555)</f>
        <v>238</v>
      </c>
      <c r="F555" s="88" t="str">
        <f t="shared" si="230"/>
        <v/>
      </c>
      <c r="G555" s="183">
        <f>TKB!$C$13</f>
        <v>0</v>
      </c>
      <c r="H555" s="89"/>
      <c r="I555" s="90" t="str">
        <f t="shared" si="231"/>
        <v/>
      </c>
      <c r="J555" s="91" t="str">
        <f t="shared" si="232"/>
        <v/>
      </c>
      <c r="K555" s="72"/>
      <c r="L555" s="202"/>
      <c r="M555" s="87">
        <v>5</v>
      </c>
      <c r="N555" s="84" t="str">
        <f ca="1">IF(P555=0,"",COUNTIF($P$6:P555,P555)+COUNTIF(OFFSET($G$6,0,0,INT((ROW(G555)-ROW($G$6))/5+1)*5,1),P555))</f>
        <v/>
      </c>
      <c r="O555" s="92" t="str">
        <f t="shared" si="233"/>
        <v/>
      </c>
      <c r="P555" s="183">
        <f>TKB!$D$13</f>
        <v>0</v>
      </c>
      <c r="Q555" s="89"/>
      <c r="R555" s="90" t="str">
        <f t="shared" si="234"/>
        <v/>
      </c>
      <c r="S555" s="91" t="str">
        <f t="shared" si="235"/>
        <v/>
      </c>
      <c r="U555" s="42"/>
      <c r="V555" s="122"/>
      <c r="W555" s="126"/>
      <c r="X555" s="78"/>
    </row>
    <row r="556" spans="1:24" s="77" customFormat="1" ht="24" customHeight="1" x14ac:dyDescent="0.2">
      <c r="A556" s="34" t="str">
        <f t="shared" si="223"/>
        <v/>
      </c>
      <c r="B556" s="35">
        <f t="shared" si="216"/>
        <v>19</v>
      </c>
      <c r="C556" s="200" t="str">
        <f>CONCATENATE("Tư ",CHAR(10),DAY(V543+2),"/",MONTH(V543+2))</f>
        <v>Tư 
13/1</v>
      </c>
      <c r="D556" s="67">
        <v>1</v>
      </c>
      <c r="E556" s="68">
        <f ca="1">COUNTIF($G$6:G556,G556)+COUNTIF(OFFSET($P$6,0,0,IF(MOD(ROW(P556),5)&lt;&gt;0,INT((ROW(P556)-ROW($P$6)+1)/5)*5,INT((ROW(P556)-ROW($P$6))/5)*5),1),G556)</f>
        <v>57</v>
      </c>
      <c r="F556" s="68">
        <f t="shared" ca="1" si="230"/>
        <v>57</v>
      </c>
      <c r="G556" s="182" t="str">
        <f>TKB!$C$14</f>
        <v>Tập đọc</v>
      </c>
      <c r="H556" s="93"/>
      <c r="I556" s="70" t="str">
        <f t="shared" ca="1" si="231"/>
        <v>Thư Trung thu</v>
      </c>
      <c r="J556" s="71" t="str">
        <f t="shared" ca="1" si="232"/>
        <v>Máy chiếu, GAĐT</v>
      </c>
      <c r="K556" s="72"/>
      <c r="L556" s="200" t="str">
        <f>+C556</f>
        <v>Tư 
13/1</v>
      </c>
      <c r="M556" s="67">
        <v>1</v>
      </c>
      <c r="N556" s="94">
        <f ca="1">IF(P556=0,"",COUNTIF($P$6:P556,P556)+COUNTIF(OFFSET($G$6,0,0,INT((ROW(G556)-ROW($G$6))/5+1)*5,1),P556))</f>
        <v>19</v>
      </c>
      <c r="O556" s="94">
        <f t="shared" ca="1" si="233"/>
        <v>19</v>
      </c>
      <c r="P556" s="181" t="str">
        <f>TKB!$D$14</f>
        <v>HĐTT-ĐS</v>
      </c>
      <c r="Q556" s="93"/>
      <c r="R556" s="70" t="str">
        <f t="shared" ca="1" si="234"/>
        <v>Đọc sách</v>
      </c>
      <c r="S556" s="71" t="str">
        <f t="shared" ca="1" si="235"/>
        <v>sách, truyện</v>
      </c>
      <c r="U556" s="42"/>
      <c r="V556" s="122"/>
      <c r="W556" s="126"/>
      <c r="X556" s="78"/>
    </row>
    <row r="557" spans="1:24" s="77" customFormat="1" ht="24" customHeight="1" x14ac:dyDescent="0.2">
      <c r="A557" s="34" t="str">
        <f t="shared" si="223"/>
        <v/>
      </c>
      <c r="B557" s="35">
        <f t="shared" si="216"/>
        <v>19</v>
      </c>
      <c r="C557" s="201"/>
      <c r="D557" s="79">
        <v>2</v>
      </c>
      <c r="E557" s="80">
        <f ca="1">COUNTIF($G$6:G557,G557)+COUNTIF(OFFSET($P$6,0,0,IF(MOD(ROW(P557),5)&lt;&gt;0,INT((ROW(P557)-ROW($P$6)+1)/5)*5,INT((ROW(P557)-ROW($P$6))/5)*5),1),G557)</f>
        <v>38</v>
      </c>
      <c r="F557" s="80">
        <f t="shared" ca="1" si="230"/>
        <v>38</v>
      </c>
      <c r="G557" s="182" t="str">
        <f>TKB!$C$15</f>
        <v>Tiếng Anh</v>
      </c>
      <c r="H557" s="81"/>
      <c r="I557" s="82" t="str">
        <f t="shared" ca="1" si="231"/>
        <v>Unit 8. Lesson 4</v>
      </c>
      <c r="J557" s="83">
        <f t="shared" ca="1" si="232"/>
        <v>0</v>
      </c>
      <c r="K557" s="72"/>
      <c r="L557" s="201"/>
      <c r="M557" s="79">
        <v>2</v>
      </c>
      <c r="N557" s="84">
        <f ca="1">IF(P557=0,"",COUNTIF($P$6:P557,P557)+COUNTIF(OFFSET($G$6,0,0,INT((ROW(G557)-ROW($G$6))/5+1)*5,1),P557))</f>
        <v>19</v>
      </c>
      <c r="O557" s="84">
        <f t="shared" ca="1" si="233"/>
        <v>22</v>
      </c>
      <c r="P557" s="181" t="str">
        <f>TKB!$D$15</f>
        <v>Âm nhạc TC</v>
      </c>
      <c r="Q557" s="81"/>
      <c r="R557" s="82" t="str">
        <f t="shared" ca="1" si="234"/>
        <v>Múa vận động theobaif hát: Cô giáo</v>
      </c>
      <c r="S557" s="83">
        <f t="shared" ca="1" si="235"/>
        <v>0</v>
      </c>
      <c r="U557" s="42"/>
      <c r="V557" s="122"/>
      <c r="W557" s="126"/>
      <c r="X557" s="78"/>
    </row>
    <row r="558" spans="1:24" s="77" customFormat="1" ht="24" customHeight="1" x14ac:dyDescent="0.2">
      <c r="A558" s="34" t="str">
        <f t="shared" si="223"/>
        <v/>
      </c>
      <c r="B558" s="35">
        <f t="shared" si="216"/>
        <v>19</v>
      </c>
      <c r="C558" s="201"/>
      <c r="D558" s="79">
        <v>3</v>
      </c>
      <c r="E558" s="80">
        <f ca="1">COUNTIF($G$6:G558,G558)+COUNTIF(OFFSET($P$6,0,0,IF(MOD(ROW(P558),5)&lt;&gt;0,INT((ROW(P558)-ROW($P$6)+1)/5)*5,INT((ROW(P558)-ROW($P$6))/5)*5),1),G558)</f>
        <v>93</v>
      </c>
      <c r="F558" s="80">
        <f t="shared" ca="1" si="230"/>
        <v>93</v>
      </c>
      <c r="G558" s="182" t="str">
        <f>TKB!$C$16</f>
        <v>Toán</v>
      </c>
      <c r="H558" s="81"/>
      <c r="I558" s="82" t="str">
        <f t="shared" ca="1" si="231"/>
        <v>Thừa số – tích</v>
      </c>
      <c r="J558" s="83" t="str">
        <f t="shared" ca="1" si="232"/>
        <v>SGK, bảng phụ, MT-MC</v>
      </c>
      <c r="K558" s="72"/>
      <c r="L558" s="201"/>
      <c r="M558" s="73">
        <v>3</v>
      </c>
      <c r="N558" s="84">
        <f ca="1">IF(P558=0,"",COUNTIF($P$6:P558,P558)+COUNTIF(OFFSET($G$6,0,0,INT((ROW(G558)-ROW($G$6))/5+1)*5,1),P558))</f>
        <v>56</v>
      </c>
      <c r="O558" s="74" t="e">
        <f t="shared" ca="1" si="233"/>
        <v>#N/A</v>
      </c>
      <c r="P558" s="185" t="str">
        <f>TKB!$D$16</f>
        <v>HDH-T</v>
      </c>
      <c r="Q558" s="81"/>
      <c r="R558" s="82" t="e">
        <f t="shared" ca="1" si="234"/>
        <v>#N/A</v>
      </c>
      <c r="S558" s="83" t="e">
        <f t="shared" ca="1" si="235"/>
        <v>#N/A</v>
      </c>
      <c r="U558" s="42"/>
      <c r="V558" s="122"/>
      <c r="W558" s="126"/>
      <c r="X558" s="78"/>
    </row>
    <row r="559" spans="1:24" s="77" customFormat="1" ht="24" customHeight="1" x14ac:dyDescent="0.2">
      <c r="A559" s="34" t="str">
        <f t="shared" si="223"/>
        <v/>
      </c>
      <c r="B559" s="35">
        <f t="shared" si="216"/>
        <v>19</v>
      </c>
      <c r="C559" s="201"/>
      <c r="D559" s="79">
        <v>4</v>
      </c>
      <c r="E559" s="84">
        <f ca="1">COUNTIF($G$6:G559,G559)+COUNTIF(OFFSET($P$6,0,0,IF(MOD(ROW(P559),5)&lt;&gt;0,INT((ROW(P559)-ROW($P$6)+1)/5)*5,INT((ROW(P559)-ROW($P$6))/5)*5),1),G559)</f>
        <v>19</v>
      </c>
      <c r="F559" s="84">
        <f t="shared" ca="1" si="230"/>
        <v>19</v>
      </c>
      <c r="G559" s="182" t="str">
        <f>TKB!$C$17</f>
        <v>Tập viết</v>
      </c>
      <c r="H559" s="81"/>
      <c r="I559" s="82" t="str">
        <f t="shared" ca="1" si="231"/>
        <v>Chữ hoa P</v>
      </c>
      <c r="J559" s="83" t="str">
        <f ca="1">IF(G559=0,"",VLOOKUP(E559&amp;G559,PPCT,7,0))</f>
        <v xml:space="preserve">Chữ mẫu, bảng phụ, </v>
      </c>
      <c r="K559" s="72"/>
      <c r="L559" s="201"/>
      <c r="M559" s="79">
        <v>4</v>
      </c>
      <c r="N559" s="84">
        <f ca="1">IF(P559=0,"",COUNTIF($P$6:P559,P559)+COUNTIF(OFFSET($G$6,0,0,INT((ROW(G559)-ROW($G$6))/5+1)*5,1),P559))</f>
        <v>37</v>
      </c>
      <c r="O559" s="84">
        <f t="shared" ca="1" si="233"/>
        <v>37</v>
      </c>
      <c r="P559" s="182" t="str">
        <f>TKB!$D$17</f>
        <v>HĐTT-CĐ</v>
      </c>
      <c r="Q559" s="81"/>
      <c r="R559" s="82" t="str">
        <f t="shared" ca="1" si="234"/>
        <v>Khoa Ismart</v>
      </c>
      <c r="S559" s="83" t="str">
        <f t="shared" ca="1" si="235"/>
        <v>Tranh ảnh, TL</v>
      </c>
      <c r="U559" s="42"/>
      <c r="V559" s="122"/>
      <c r="W559" s="126"/>
      <c r="X559" s="78"/>
    </row>
    <row r="560" spans="1:24" s="77" customFormat="1" ht="24" customHeight="1" x14ac:dyDescent="0.2">
      <c r="A560" s="34" t="str">
        <f t="shared" si="223"/>
        <v/>
      </c>
      <c r="B560" s="35">
        <f t="shared" si="216"/>
        <v>19</v>
      </c>
      <c r="C560" s="202"/>
      <c r="D560" s="95">
        <v>5</v>
      </c>
      <c r="E560" s="88">
        <f ca="1">COUNTIF($G$6:G560,G560)+COUNTIF(OFFSET($P$6,0,0,IF(MOD(ROW(P560),5)&lt;&gt;0,INT((ROW(P560)-ROW($P$6)+1)/5)*5,INT((ROW(P560)-ROW($P$6))/5)*5),1),G560)</f>
        <v>240</v>
      </c>
      <c r="F560" s="88" t="str">
        <f t="shared" si="230"/>
        <v/>
      </c>
      <c r="G560" s="183">
        <f>TKB!$C$18</f>
        <v>0</v>
      </c>
      <c r="H560" s="89"/>
      <c r="I560" s="90" t="str">
        <f t="shared" si="231"/>
        <v/>
      </c>
      <c r="J560" s="91" t="str">
        <f t="shared" ref="J560:J570" si="236">IF(G560=0,"",VLOOKUP(E560&amp;G560,PPCT,7,0))</f>
        <v/>
      </c>
      <c r="K560" s="72"/>
      <c r="L560" s="202"/>
      <c r="M560" s="87">
        <v>5</v>
      </c>
      <c r="N560" s="84" t="str">
        <f ca="1">IF(P560=0,"",COUNTIF($P$6:P560,P560)+COUNTIF(OFFSET($G$6,0,0,INT((ROW(G560)-ROW($G$6))/5+1)*5,1),P560))</f>
        <v/>
      </c>
      <c r="O560" s="92" t="str">
        <f t="shared" si="233"/>
        <v/>
      </c>
      <c r="P560" s="183">
        <f>TKB!$D$18</f>
        <v>0</v>
      </c>
      <c r="Q560" s="89"/>
      <c r="R560" s="90" t="str">
        <f t="shared" si="234"/>
        <v/>
      </c>
      <c r="S560" s="91" t="str">
        <f t="shared" si="235"/>
        <v/>
      </c>
      <c r="U560" s="42"/>
      <c r="V560" s="122"/>
      <c r="W560" s="126"/>
      <c r="X560" s="78"/>
    </row>
    <row r="561" spans="1:24" s="77" customFormat="1" ht="24" customHeight="1" x14ac:dyDescent="0.2">
      <c r="A561" s="34" t="str">
        <f t="shared" si="223"/>
        <v/>
      </c>
      <c r="B561" s="35">
        <f t="shared" si="216"/>
        <v>19</v>
      </c>
      <c r="C561" s="200" t="str">
        <f>CONCATENATE("Năm ",CHAR(10),DAY(V543+3),"/",MONTH(V543+3))</f>
        <v>Năm 
14/1</v>
      </c>
      <c r="D561" s="67">
        <v>1</v>
      </c>
      <c r="E561" s="68">
        <f ca="1">COUNTIF($G$6:G561,G561)+COUNTIF(OFFSET($P$6,0,0,IF(MOD(ROW(P561),5)&lt;&gt;0,INT((ROW(P561)-ROW($P$6)+1)/5)*5,INT((ROW(P561)-ROW($P$6))/5)*5),1),G561)</f>
        <v>38</v>
      </c>
      <c r="F561" s="68">
        <f t="shared" ca="1" si="230"/>
        <v>38</v>
      </c>
      <c r="G561" s="181" t="str">
        <f>TKB!$C$19</f>
        <v>Chính tả</v>
      </c>
      <c r="H561" s="93"/>
      <c r="I561" s="70" t="str">
        <f t="shared" ca="1" si="231"/>
        <v>NV: Thư Trung thu.</v>
      </c>
      <c r="J561" s="71" t="str">
        <f t="shared" ca="1" si="236"/>
        <v>vở mẫu, MT-MC</v>
      </c>
      <c r="K561" s="72"/>
      <c r="L561" s="200" t="str">
        <f>+C561</f>
        <v>Năm 
14/1</v>
      </c>
      <c r="M561" s="67">
        <v>1</v>
      </c>
      <c r="N561" s="94">
        <f ca="1">IF(P561=0,"",COUNTIF($P$6:P561,P561)+COUNTIF(OFFSET($G$6,0,0,INT((ROW(G561)-ROW($G$6))/5+1)*5,1),P561))</f>
        <v>19</v>
      </c>
      <c r="O561" s="94">
        <f t="shared" ca="1" si="233"/>
        <v>19</v>
      </c>
      <c r="P561" s="181" t="str">
        <f>TKB!$D$19</f>
        <v>TN&amp;XH</v>
      </c>
      <c r="Q561" s="93"/>
      <c r="R561" s="70" t="str">
        <f t="shared" ca="1" si="234"/>
        <v>Đường giao thông</v>
      </c>
      <c r="S561" s="71" t="str">
        <f t="shared" ca="1" si="235"/>
        <v>Tranh SGK, MT-MC</v>
      </c>
      <c r="U561" s="42"/>
      <c r="V561" s="122"/>
      <c r="W561" s="126"/>
      <c r="X561" s="78"/>
    </row>
    <row r="562" spans="1:24" s="77" customFormat="1" ht="24" customHeight="1" x14ac:dyDescent="0.2">
      <c r="A562" s="34" t="str">
        <f t="shared" si="223"/>
        <v/>
      </c>
      <c r="B562" s="35">
        <f t="shared" si="216"/>
        <v>19</v>
      </c>
      <c r="C562" s="201"/>
      <c r="D562" s="79">
        <v>2</v>
      </c>
      <c r="E562" s="80">
        <f ca="1">COUNTIF($G$6:G562,G562)+COUNTIF(OFFSET($P$6,0,0,IF(MOD(ROW(P562),5)&lt;&gt;0,INT((ROW(P562)-ROW($P$6)+1)/5)*5,INT((ROW(P562)-ROW($P$6))/5)*5),1),G562)</f>
        <v>94</v>
      </c>
      <c r="F562" s="80">
        <f t="shared" ca="1" si="230"/>
        <v>94</v>
      </c>
      <c r="G562" s="182" t="str">
        <f>TKB!$C$20</f>
        <v>Toán</v>
      </c>
      <c r="H562" s="81"/>
      <c r="I562" s="82" t="str">
        <f t="shared" ca="1" si="231"/>
        <v>Bảng nhân 2</v>
      </c>
      <c r="J562" s="83" t="str">
        <f t="shared" ca="1" si="236"/>
        <v>SGK, bảng phụ, MT-MC</v>
      </c>
      <c r="K562" s="72"/>
      <c r="L562" s="201"/>
      <c r="M562" s="79">
        <v>2</v>
      </c>
      <c r="N562" s="84">
        <f ca="1">IF(P562=0,"",COUNTIF($P$6:P562,P562)+COUNTIF(OFFSET($G$6,0,0,INT((ROW(G562)-ROW($G$6))/5+1)*5,1),P562))</f>
        <v>19</v>
      </c>
      <c r="O562" s="84">
        <f t="shared" ca="1" si="233"/>
        <v>19</v>
      </c>
      <c r="P562" s="182" t="str">
        <f>TKB!$D$20</f>
        <v>Thủ công</v>
      </c>
      <c r="Q562" s="81"/>
      <c r="R562" s="82" t="str">
        <f t="shared" ca="1" si="234"/>
        <v>Cắt, gấp, trang trí thiếp chúc mừng</v>
      </c>
      <c r="S562" s="83" t="str">
        <f t="shared" ca="1" si="235"/>
        <v>GM, kéo, tranh QT</v>
      </c>
      <c r="U562" s="42"/>
      <c r="V562" s="122"/>
      <c r="W562" s="126"/>
      <c r="X562" s="78"/>
    </row>
    <row r="563" spans="1:24" s="77" customFormat="1" ht="24" customHeight="1" x14ac:dyDescent="0.2">
      <c r="A563" s="34" t="str">
        <f t="shared" si="223"/>
        <v/>
      </c>
      <c r="B563" s="35">
        <f t="shared" si="216"/>
        <v>19</v>
      </c>
      <c r="C563" s="201"/>
      <c r="D563" s="79">
        <v>3</v>
      </c>
      <c r="E563" s="84">
        <f ca="1">COUNTIF($G$6:G563,G563)+COUNTIF(OFFSET($P$6,0,0,IF(MOD(ROW(P563),5)&lt;&gt;0,INT((ROW(P563)-ROW($P$6)+1)/5)*5,INT((ROW(P563)-ROW($P$6))/5)*5),1),G563)</f>
        <v>19</v>
      </c>
      <c r="F563" s="84">
        <f t="shared" ca="1" si="230"/>
        <v>19</v>
      </c>
      <c r="G563" s="182" t="str">
        <f>TKB!$C$21</f>
        <v>Thể dục TC</v>
      </c>
      <c r="H563" s="81"/>
      <c r="I563" s="82" t="str">
        <f t="shared" ca="1" si="231"/>
        <v>Ôn 1 số bài tập rèn luyện thân thể cơ bản. Trò chơi: chạy đổi chỗ vỗ tay nhau.</v>
      </c>
      <c r="J563" s="83">
        <f t="shared" ca="1" si="236"/>
        <v>0</v>
      </c>
      <c r="K563" s="72"/>
      <c r="L563" s="201"/>
      <c r="M563" s="73">
        <v>3</v>
      </c>
      <c r="N563" s="84">
        <f ca="1">IF(P563=0,"",COUNTIF($P$6:P563,P563)+COUNTIF(OFFSET($G$6,0,0,INT((ROW(G563)-ROW($G$6))/5+1)*5,1),P563))</f>
        <v>57</v>
      </c>
      <c r="O563" s="74">
        <f t="shared" ca="1" si="233"/>
        <v>57</v>
      </c>
      <c r="P563" s="185" t="str">
        <f>TKB!$D$21</f>
        <v>HDH-TV</v>
      </c>
      <c r="Q563" s="81"/>
      <c r="R563" s="82" t="str">
        <f t="shared" ca="1" si="234"/>
        <v>Luyện từ và câu</v>
      </c>
      <c r="S563" s="83" t="str">
        <f t="shared" ca="1" si="235"/>
        <v>Vở CEHTV, BP, PM</v>
      </c>
      <c r="U563" s="42"/>
      <c r="V563" s="122"/>
      <c r="W563" s="126"/>
      <c r="X563" s="78"/>
    </row>
    <row r="564" spans="1:24" s="77" customFormat="1" ht="24" customHeight="1" x14ac:dyDescent="0.2">
      <c r="A564" s="34" t="str">
        <f t="shared" si="223"/>
        <v/>
      </c>
      <c r="B564" s="35">
        <f t="shared" si="216"/>
        <v>19</v>
      </c>
      <c r="C564" s="201"/>
      <c r="D564" s="79">
        <v>4</v>
      </c>
      <c r="E564" s="84">
        <f ca="1">COUNTIF($G$6:G564,G564)+COUNTIF(OFFSET($P$6,0,0,IF(MOD(ROW(P564),5)&lt;&gt;0,INT((ROW(P564)-ROW($P$6)+1)/5)*5,INT((ROW(P564)-ROW($P$6))/5)*5),1),G564)</f>
        <v>19</v>
      </c>
      <c r="F564" s="84">
        <f t="shared" ca="1" si="230"/>
        <v>19</v>
      </c>
      <c r="G564" s="182" t="str">
        <f>TKB!$C$22</f>
        <v>LT &amp; Câu</v>
      </c>
      <c r="H564" s="81"/>
      <c r="I564" s="82" t="str">
        <f t="shared" ca="1" si="231"/>
        <v>MRVT: từ ngữ về các mùa.Đặt và trả lời câu hỏi Khi nào?</v>
      </c>
      <c r="J564" s="83" t="str">
        <f t="shared" ca="1" si="236"/>
        <v>bảng phụ, MT-MC</v>
      </c>
      <c r="K564" s="72"/>
      <c r="L564" s="201"/>
      <c r="M564" s="79">
        <v>4</v>
      </c>
      <c r="N564" s="84">
        <f ca="1">IF(P564=0,"",COUNTIF($P$6:P564,P564)+COUNTIF(OFFSET($G$6,0,0,INT((ROW(G564)-ROW($G$6))/5+1)*5,1),P564))</f>
        <v>38</v>
      </c>
      <c r="O564" s="84">
        <f t="shared" ca="1" si="233"/>
        <v>38</v>
      </c>
      <c r="P564" s="182" t="str">
        <f>TKB!$D$22</f>
        <v>HĐTT-CĐ</v>
      </c>
      <c r="Q564" s="81"/>
      <c r="R564" s="82" t="str">
        <f t="shared" ca="1" si="234"/>
        <v>HĐTT-CĐ : Bài 2 : Gìa Đình ( Tiết 1)</v>
      </c>
      <c r="S564" s="83">
        <f t="shared" ca="1" si="235"/>
        <v>0</v>
      </c>
      <c r="U564" s="42"/>
      <c r="V564" s="122"/>
      <c r="W564" s="126"/>
      <c r="X564" s="78"/>
    </row>
    <row r="565" spans="1:24" s="77" customFormat="1" ht="24" customHeight="1" x14ac:dyDescent="0.2">
      <c r="A565" s="34" t="str">
        <f t="shared" si="223"/>
        <v/>
      </c>
      <c r="B565" s="35">
        <f t="shared" si="216"/>
        <v>19</v>
      </c>
      <c r="C565" s="202"/>
      <c r="D565" s="95">
        <v>5</v>
      </c>
      <c r="E565" s="88">
        <f ca="1">COUNTIF($G$6:G565,G565)+COUNTIF(OFFSET($P$6,0,0,IF(MOD(ROW(P565),5)&lt;&gt;0,INT((ROW(P565)-ROW($P$6)+1)/5)*5,INT((ROW(P565)-ROW($P$6))/5)*5),1),G565)</f>
        <v>242</v>
      </c>
      <c r="F565" s="88" t="str">
        <f t="shared" si="230"/>
        <v/>
      </c>
      <c r="G565" s="183">
        <f>TKB!$C$23</f>
        <v>0</v>
      </c>
      <c r="H565" s="89"/>
      <c r="I565" s="90" t="str">
        <f t="shared" si="231"/>
        <v/>
      </c>
      <c r="J565" s="91" t="str">
        <f t="shared" si="236"/>
        <v/>
      </c>
      <c r="K565" s="72"/>
      <c r="L565" s="202"/>
      <c r="M565" s="87">
        <v>5</v>
      </c>
      <c r="N565" s="84" t="str">
        <f ca="1">IF(P565=0,"",COUNTIF($P$6:P565,P565)+COUNTIF(OFFSET($G$6,0,0,INT((ROW(G565)-ROW($G$6))/5+1)*5,1),P565))</f>
        <v/>
      </c>
      <c r="O565" s="92" t="str">
        <f t="shared" si="233"/>
        <v/>
      </c>
      <c r="P565" s="183">
        <f>TKB!$D$23</f>
        <v>0</v>
      </c>
      <c r="Q565" s="89"/>
      <c r="R565" s="90" t="str">
        <f t="shared" si="234"/>
        <v/>
      </c>
      <c r="S565" s="91" t="str">
        <f t="shared" si="235"/>
        <v/>
      </c>
      <c r="U565" s="42"/>
      <c r="V565" s="122"/>
      <c r="W565" s="126"/>
      <c r="X565" s="78"/>
    </row>
    <row r="566" spans="1:24" s="77" customFormat="1" ht="24" customHeight="1" x14ac:dyDescent="0.2">
      <c r="A566" s="34" t="str">
        <f t="shared" si="223"/>
        <v/>
      </c>
      <c r="B566" s="35">
        <f t="shared" si="216"/>
        <v>19</v>
      </c>
      <c r="C566" s="197" t="str">
        <f>CONCATENATE("Sáu ",CHAR(10),DAY(V543+4),"/",MONTH(V543+4))</f>
        <v>Sáu 
15/1</v>
      </c>
      <c r="D566" s="67">
        <v>1</v>
      </c>
      <c r="E566" s="68">
        <f ca="1">COUNTIF($G$6:G566,G566)+COUNTIF(OFFSET($P$6,0,0,IF(MOD(ROW(P566),5)&lt;&gt;0,INT((ROW(P566)-ROW($P$6)+1)/5)*5,INT((ROW(P566)-ROW($P$6))/5)*5),1),G566)</f>
        <v>19</v>
      </c>
      <c r="F566" s="68">
        <f t="shared" ca="1" si="230"/>
        <v>19</v>
      </c>
      <c r="G566" s="182" t="str">
        <f>TKB!$C$24</f>
        <v>Mĩ thuật TC</v>
      </c>
      <c r="H566" s="93"/>
      <c r="I566" s="70" t="str">
        <f t="shared" ca="1" si="231"/>
        <v>VT: đề tài mùa xuân</v>
      </c>
      <c r="J566" s="71">
        <f t="shared" ca="1" si="236"/>
        <v>0</v>
      </c>
      <c r="K566" s="72"/>
      <c r="L566" s="197" t="str">
        <f>+C566</f>
        <v>Sáu 
15/1</v>
      </c>
      <c r="M566" s="67">
        <v>1</v>
      </c>
      <c r="N566" s="94">
        <f ca="1">IF(P566=0,"",COUNTIF($P$6:P566,P566)+COUNTIF(OFFSET($G$6,0,0,INT((ROW(G566)-ROW($G$6))/5+1)*5,1),P566))</f>
        <v>57</v>
      </c>
      <c r="O566" s="94" t="e">
        <f t="shared" ca="1" si="233"/>
        <v>#N/A</v>
      </c>
      <c r="P566" s="181" t="str">
        <f>TKB!$D$24</f>
        <v>HDH-T</v>
      </c>
      <c r="Q566" s="93"/>
      <c r="R566" s="82" t="e">
        <f t="shared" ca="1" si="234"/>
        <v>#N/A</v>
      </c>
      <c r="S566" s="71" t="e">
        <f t="shared" ca="1" si="235"/>
        <v>#N/A</v>
      </c>
      <c r="U566" s="42"/>
      <c r="V566" s="122"/>
      <c r="W566" s="126"/>
      <c r="X566" s="78"/>
    </row>
    <row r="567" spans="1:24" s="77" customFormat="1" ht="24" customHeight="1" x14ac:dyDescent="0.2">
      <c r="A567" s="34" t="str">
        <f t="shared" si="223"/>
        <v/>
      </c>
      <c r="B567" s="35">
        <f t="shared" si="216"/>
        <v>19</v>
      </c>
      <c r="C567" s="198"/>
      <c r="D567" s="79">
        <v>2</v>
      </c>
      <c r="E567" s="80">
        <f ca="1">COUNTIF($G$6:G567,G567)+COUNTIF(OFFSET($P$6,0,0,IF(MOD(ROW(P567),5)&lt;&gt;0,INT((ROW(P567)-ROW($P$6)+1)/5)*5,INT((ROW(P567)-ROW($P$6))/5)*5),1),G567)</f>
        <v>19</v>
      </c>
      <c r="F567" s="80">
        <f t="shared" ca="1" si="230"/>
        <v>19</v>
      </c>
      <c r="G567" s="182" t="str">
        <f>TKB!$C$25</f>
        <v>Tập làm văn</v>
      </c>
      <c r="H567" s="81"/>
      <c r="I567" s="82" t="str">
        <f t="shared" ca="1" si="231"/>
        <v>Đáp lời chào, lời tự giới thiệu.</v>
      </c>
      <c r="J567" s="83" t="str">
        <f t="shared" ca="1" si="236"/>
        <v>MT-MC,bảng phụ</v>
      </c>
      <c r="K567" s="72"/>
      <c r="L567" s="198"/>
      <c r="M567" s="79">
        <v>2</v>
      </c>
      <c r="N567" s="84">
        <f ca="1">IF(P567=0,"",COUNTIF($P$6:P567,P567)+COUNTIF(OFFSET($G$6,0,0,INT((ROW(G567)-ROW($G$6))/5+1)*5,1),P567))</f>
        <v>19</v>
      </c>
      <c r="O567" s="84">
        <f t="shared" ca="1" si="233"/>
        <v>19</v>
      </c>
      <c r="P567" s="182" t="str">
        <f>TKB!$D$25</f>
        <v>HĐTT-SHL</v>
      </c>
      <c r="Q567" s="81"/>
      <c r="R567" s="82" t="str">
        <f t="shared" ca="1" si="234"/>
        <v>Sơ kết tuần 19</v>
      </c>
      <c r="S567" s="83" t="str">
        <f t="shared" ca="1" si="235"/>
        <v>phần thưởng</v>
      </c>
      <c r="U567" s="42"/>
      <c r="V567" s="122"/>
      <c r="W567" s="126"/>
      <c r="X567" s="78"/>
    </row>
    <row r="568" spans="1:24" s="77" customFormat="1" ht="24" customHeight="1" x14ac:dyDescent="0.2">
      <c r="A568" s="34" t="str">
        <f t="shared" si="223"/>
        <v/>
      </c>
      <c r="B568" s="35">
        <f t="shared" si="216"/>
        <v>19</v>
      </c>
      <c r="C568" s="198"/>
      <c r="D568" s="73">
        <v>3</v>
      </c>
      <c r="E568" s="84">
        <f ca="1">COUNTIF($G$6:G568,G568)+COUNTIF(OFFSET($P$6,0,0,IF(MOD(ROW(P568),5)&lt;&gt;0,INT((ROW(P568)-ROW($P$6)+1)/5)*5,INT((ROW(P568)-ROW($P$6))/5)*5),1),G568)</f>
        <v>95</v>
      </c>
      <c r="F568" s="84">
        <f t="shared" ca="1" si="230"/>
        <v>95</v>
      </c>
      <c r="G568" s="182" t="str">
        <f>TKB!$C$26</f>
        <v>Toán</v>
      </c>
      <c r="H568" s="81"/>
      <c r="I568" s="82" t="str">
        <f t="shared" ca="1" si="231"/>
        <v>Luyện tập.</v>
      </c>
      <c r="J568" s="83" t="str">
        <f t="shared" ca="1" si="236"/>
        <v>SGK, bảng phụ, MT-MC</v>
      </c>
      <c r="K568" s="72"/>
      <c r="L568" s="198"/>
      <c r="M568" s="73">
        <v>3</v>
      </c>
      <c r="N568" s="84" t="str">
        <f ca="1">IF(P568=0,"",COUNTIF($P$6:P568,P568)+COUNTIF(OFFSET($G$6,0,0,INT((ROW(G568)-ROW($G$6))/5+1)*5,1),P568))</f>
        <v/>
      </c>
      <c r="O568" s="74" t="str">
        <f t="shared" si="233"/>
        <v/>
      </c>
      <c r="P568" s="185">
        <f>TKB!$D$26</f>
        <v>0</v>
      </c>
      <c r="Q568" s="81"/>
      <c r="R568" s="82" t="str">
        <f t="shared" si="234"/>
        <v/>
      </c>
      <c r="S568" s="83" t="str">
        <f t="shared" si="235"/>
        <v/>
      </c>
      <c r="U568" s="42"/>
      <c r="V568" s="122"/>
      <c r="W568" s="126"/>
      <c r="X568" s="78"/>
    </row>
    <row r="569" spans="1:24" s="77" customFormat="1" ht="24" customHeight="1" x14ac:dyDescent="0.2">
      <c r="A569" s="34" t="str">
        <f t="shared" si="223"/>
        <v/>
      </c>
      <c r="B569" s="35">
        <f t="shared" si="216"/>
        <v>19</v>
      </c>
      <c r="C569" s="198"/>
      <c r="D569" s="79">
        <v>4</v>
      </c>
      <c r="E569" s="84">
        <f ca="1">COUNTIF($G$6:G569,G569)+COUNTIF(OFFSET($P$6,0,0,IF(MOD(ROW(P569),5)&lt;&gt;0,INT((ROW(P569)-ROW($P$6)+1)/5)*5,INT((ROW(P569)-ROW($P$6))/5)*5),1),G569)</f>
        <v>19</v>
      </c>
      <c r="F569" s="84">
        <f t="shared" ca="1" si="230"/>
        <v>19</v>
      </c>
      <c r="G569" s="182" t="str">
        <f>TKB!$C$27</f>
        <v>Đạo đức</v>
      </c>
      <c r="H569" s="81"/>
      <c r="I569" s="82" t="str">
        <f t="shared" ca="1" si="231"/>
        <v>Trả lại của rơi ( tiết 1)</v>
      </c>
      <c r="J569" s="83" t="str">
        <f t="shared" ca="1" si="236"/>
        <v>Tranh, máy chiếu</v>
      </c>
      <c r="K569" s="72"/>
      <c r="L569" s="198"/>
      <c r="M569" s="79">
        <v>4</v>
      </c>
      <c r="N569" s="84" t="str">
        <f ca="1">IF(P569=0,"",COUNTIF($P$6:P569,P569)+COUNTIF(OFFSET($G$6,0,0,INT((ROW(G569)-ROW($G$6))/5+1)*5,1),P569))</f>
        <v/>
      </c>
      <c r="O569" s="84" t="str">
        <f t="shared" si="233"/>
        <v/>
      </c>
      <c r="P569" s="182">
        <f>TKB!$D$27</f>
        <v>0</v>
      </c>
      <c r="Q569" s="81"/>
      <c r="R569" s="82" t="str">
        <f t="shared" si="234"/>
        <v/>
      </c>
      <c r="S569" s="83" t="str">
        <f t="shared" si="235"/>
        <v/>
      </c>
      <c r="U569" s="42"/>
      <c r="V569" s="122"/>
      <c r="W569" s="126"/>
      <c r="X569" s="78"/>
    </row>
    <row r="570" spans="1:24" s="77" customFormat="1" ht="24" customHeight="1" thickBot="1" x14ac:dyDescent="0.25">
      <c r="A570" s="34" t="str">
        <f t="shared" si="223"/>
        <v/>
      </c>
      <c r="B570" s="35">
        <f t="shared" si="216"/>
        <v>19</v>
      </c>
      <c r="C570" s="199"/>
      <c r="D570" s="96">
        <v>5</v>
      </c>
      <c r="E570" s="97">
        <f ca="1">COUNTIF($G$6:G570,G570)+COUNTIF(OFFSET($P$6,0,0,IF(MOD(ROW(P570),5)&lt;&gt;0,INT((ROW(P570)-ROW($P$6)+1)/5)*5,INT((ROW(P570)-ROW($P$6))/5)*5),1),G570)</f>
        <v>244</v>
      </c>
      <c r="F570" s="97" t="str">
        <f t="shared" si="230"/>
        <v/>
      </c>
      <c r="G570" s="184">
        <f>TKB!$C$28</f>
        <v>0</v>
      </c>
      <c r="H570" s="98" t="str">
        <f t="shared" ref="H570" si="237">IF(AND($M$1&lt;&gt;"",F570&lt;&gt;""),$M$1,IF(LEN(G570)&gt;$Q$1,RIGHT(G570,$Q$1),""))</f>
        <v/>
      </c>
      <c r="I570" s="99" t="str">
        <f t="shared" si="231"/>
        <v/>
      </c>
      <c r="J570" s="100" t="str">
        <f t="shared" si="236"/>
        <v/>
      </c>
      <c r="K570" s="72"/>
      <c r="L570" s="199"/>
      <c r="M570" s="101">
        <v>5</v>
      </c>
      <c r="N570" s="97" t="str">
        <f ca="1">IF(P570=0,"",COUNTIF($P$6:P570,P570)+COUNTIF(OFFSET($G$6,0,0,INT((ROW(G570)-ROW($G$6))/5+1)*5,1),P570))</f>
        <v/>
      </c>
      <c r="O570" s="97" t="str">
        <f t="shared" si="233"/>
        <v/>
      </c>
      <c r="P570" s="184">
        <f>TKB!$D$28</f>
        <v>0</v>
      </c>
      <c r="Q570" s="98" t="str">
        <f t="shared" ref="Q570" si="238">IF(AND($M$1&lt;&gt;"",O570&lt;&gt;""),$M$1,IF(LEN(P570)&gt;$Q$1,RIGHT(P570,$Q$1),""))</f>
        <v/>
      </c>
      <c r="R570" s="99" t="str">
        <f t="shared" si="234"/>
        <v/>
      </c>
      <c r="S570" s="100" t="str">
        <f t="shared" si="235"/>
        <v/>
      </c>
      <c r="U570" s="42"/>
      <c r="V570" s="122"/>
      <c r="W570" s="126"/>
      <c r="X570" s="78"/>
    </row>
    <row r="571" spans="1:24" s="34" customFormat="1" ht="24" customHeight="1" x14ac:dyDescent="0.2">
      <c r="A571" s="34" t="str">
        <f t="shared" si="223"/>
        <v/>
      </c>
      <c r="B571" s="35">
        <f t="shared" si="216"/>
        <v>19</v>
      </c>
      <c r="C571" s="206"/>
      <c r="D571" s="206"/>
      <c r="E571" s="206"/>
      <c r="F571" s="206"/>
      <c r="G571" s="206"/>
      <c r="H571" s="206"/>
      <c r="I571" s="206"/>
      <c r="J571" s="206"/>
      <c r="K571" s="179"/>
      <c r="L571" s="207"/>
      <c r="M571" s="207"/>
      <c r="N571" s="207"/>
      <c r="O571" s="207"/>
      <c r="P571" s="207"/>
      <c r="Q571" s="207"/>
      <c r="R571" s="207"/>
      <c r="S571" s="207"/>
      <c r="U571" s="42"/>
      <c r="V571" s="122"/>
      <c r="W571" s="126"/>
      <c r="X571" s="43"/>
    </row>
    <row r="572" spans="1:24" s="34" customFormat="1" ht="57.95" customHeight="1" x14ac:dyDescent="0.2">
      <c r="A572" s="34" t="str">
        <f t="shared" si="223"/>
        <v/>
      </c>
      <c r="B572" s="35">
        <f t="shared" ref="B572" si="239">+B573</f>
        <v>20</v>
      </c>
      <c r="C572" s="102" t="str">
        <f>'HUONG DAN'!B54</f>
        <v>©Trường Tiểu học Lê Ngọc Hân, Gia Lâm</v>
      </c>
      <c r="D572" s="179"/>
      <c r="E572" s="103"/>
      <c r="F572" s="103"/>
      <c r="G572" s="104"/>
      <c r="H572" s="104"/>
      <c r="I572" s="104"/>
      <c r="J572" s="104"/>
      <c r="K572" s="104"/>
      <c r="L572" s="180"/>
      <c r="M572" s="180"/>
      <c r="N572" s="105"/>
      <c r="O572" s="105"/>
      <c r="P572" s="106"/>
      <c r="Q572" s="106"/>
      <c r="R572" s="208"/>
      <c r="S572" s="208"/>
      <c r="U572" s="42"/>
      <c r="V572" s="122"/>
      <c r="W572" s="126"/>
      <c r="X572" s="43"/>
    </row>
    <row r="573" spans="1:24" s="34" customFormat="1" ht="24" customHeight="1" thickBot="1" x14ac:dyDescent="0.25">
      <c r="A573" s="34" t="str">
        <f t="shared" si="223"/>
        <v/>
      </c>
      <c r="B573" s="35">
        <f t="shared" ref="B573" si="240">+C573</f>
        <v>20</v>
      </c>
      <c r="C573" s="203">
        <f>+C543+1</f>
        <v>20</v>
      </c>
      <c r="D573" s="203"/>
      <c r="E573" s="44"/>
      <c r="F573" s="103" t="str">
        <f>CONCATENATE("(Từ ngày ",DAY(V573)&amp;"/"&amp; MONTH(V573) &amp;"/"&amp;YEAR(V573)&amp; " đến ngày "  &amp;DAY(V573+4)&amp;  "/" &amp; MONTH(V573+4) &amp; "/" &amp; YEAR(V573+4),")")</f>
        <v>(Từ ngày 18/1/2021 đến ngày 22/1/2021)</v>
      </c>
      <c r="G573" s="104"/>
      <c r="H573" s="104"/>
      <c r="I573" s="40"/>
      <c r="J573" s="40"/>
      <c r="K573" s="40"/>
      <c r="L573" s="48"/>
      <c r="M573" s="48"/>
      <c r="N573" s="49"/>
      <c r="O573" s="49"/>
      <c r="P573" s="50"/>
      <c r="Q573" s="50"/>
      <c r="R573" s="47"/>
      <c r="S573" s="47"/>
      <c r="U573" s="51" t="s">
        <v>32</v>
      </c>
      <c r="V573" s="122">
        <f>$U$1+(C573-1)*7+W573</f>
        <v>44214</v>
      </c>
      <c r="W573" s="127">
        <v>0</v>
      </c>
      <c r="X573" s="43"/>
    </row>
    <row r="574" spans="1:24" s="52" customFormat="1" ht="24" customHeight="1" x14ac:dyDescent="0.2">
      <c r="A574" s="34" t="str">
        <f t="shared" si="223"/>
        <v/>
      </c>
      <c r="B574" s="35">
        <f t="shared" ref="B574:B575" si="241">+B573</f>
        <v>20</v>
      </c>
      <c r="C574" s="204" t="s">
        <v>31</v>
      </c>
      <c r="D574" s="204"/>
      <c r="E574" s="205"/>
      <c r="F574" s="204"/>
      <c r="G574" s="204"/>
      <c r="H574" s="204"/>
      <c r="I574" s="204"/>
      <c r="J574" s="204"/>
      <c r="K574" s="107"/>
      <c r="L574" s="204" t="s">
        <v>0</v>
      </c>
      <c r="M574" s="204"/>
      <c r="N574" s="204"/>
      <c r="O574" s="204"/>
      <c r="P574" s="204"/>
      <c r="Q574" s="204"/>
      <c r="R574" s="204"/>
      <c r="S574" s="204"/>
      <c r="U574" s="42"/>
      <c r="V574" s="123"/>
      <c r="W574" s="128"/>
      <c r="X574" s="53"/>
    </row>
    <row r="575" spans="1:24" s="64" customFormat="1" ht="42.75" x14ac:dyDescent="0.2">
      <c r="A575" s="34" t="str">
        <f t="shared" si="223"/>
        <v/>
      </c>
      <c r="B575" s="35">
        <f t="shared" si="241"/>
        <v>20</v>
      </c>
      <c r="C575" s="108" t="s">
        <v>1</v>
      </c>
      <c r="D575" s="109" t="s">
        <v>2</v>
      </c>
      <c r="E575" s="110" t="s">
        <v>25</v>
      </c>
      <c r="F575" s="110" t="s">
        <v>3</v>
      </c>
      <c r="G575" s="111" t="s">
        <v>10</v>
      </c>
      <c r="H575" s="111" t="s">
        <v>24</v>
      </c>
      <c r="I575" s="111" t="s">
        <v>4</v>
      </c>
      <c r="J575" s="112" t="s">
        <v>5</v>
      </c>
      <c r="K575" s="59"/>
      <c r="L575" s="60" t="s">
        <v>1</v>
      </c>
      <c r="M575" s="61" t="s">
        <v>2</v>
      </c>
      <c r="N575" s="62" t="s">
        <v>25</v>
      </c>
      <c r="O575" s="56" t="s">
        <v>3</v>
      </c>
      <c r="P575" s="63" t="s">
        <v>11</v>
      </c>
      <c r="Q575" s="63" t="s">
        <v>24</v>
      </c>
      <c r="R575" s="63" t="s">
        <v>4</v>
      </c>
      <c r="S575" s="58" t="s">
        <v>5</v>
      </c>
      <c r="U575" s="65"/>
      <c r="V575" s="124"/>
      <c r="W575" s="129"/>
      <c r="X575" s="66"/>
    </row>
    <row r="576" spans="1:24" s="77" customFormat="1" ht="24" customHeight="1" x14ac:dyDescent="0.2">
      <c r="A576" s="34" t="str">
        <f t="shared" si="223"/>
        <v/>
      </c>
      <c r="B576" s="35">
        <f t="shared" si="216"/>
        <v>20</v>
      </c>
      <c r="C576" s="197" t="str">
        <f>CONCATENATE("Hai  ",CHAR(10),DAY(V573),"/",MONTH(V573))</f>
        <v>Hai  
18/1</v>
      </c>
      <c r="D576" s="67">
        <v>1</v>
      </c>
      <c r="E576" s="68">
        <f ca="1">COUNTIF($G$6:G576,G576)+COUNTIF(OFFSET($P$6,0,0,IF(MOD(ROW(P576),5)&lt;&gt;0,INT((ROW(P576)-ROW($P$6)+1)/5)*5,INT((ROW(P576)-ROW($P$6))/5)*5),1),G576)</f>
        <v>20</v>
      </c>
      <c r="F576" s="68">
        <f t="shared" ref="F576:F600" ca="1" si="242">IF(G576=0,"",VLOOKUP(E576&amp;G576,PPCT,2,0))</f>
        <v>20</v>
      </c>
      <c r="G576" s="181" t="str">
        <f>TKB!$C$4</f>
        <v>HĐTT-CC</v>
      </c>
      <c r="H576" s="69"/>
      <c r="I576" s="70" t="str">
        <f t="shared" ref="I576:I600" ca="1" si="243">IF(G576=0,"",VLOOKUP(E576&amp;G576,PPCT,6,0))</f>
        <v>Chào cờ</v>
      </c>
      <c r="J576" s="71">
        <f t="shared" ref="J576:J588" ca="1" si="244">IF(G576=0,"",VLOOKUP(E576&amp;G576,PPCT,7,0))</f>
        <v>0</v>
      </c>
      <c r="K576" s="72"/>
      <c r="L576" s="198" t="str">
        <f>+C576</f>
        <v>Hai  
18/1</v>
      </c>
      <c r="M576" s="73">
        <v>1</v>
      </c>
      <c r="N576" s="74">
        <f ca="1">IF(P576=0,"",COUNTIF($P$6:P576,P576)+COUNTIF(OFFSET($G$6,0,0,INT((ROW(G576)-ROW($G$6))/5+1)*5,1),P576))</f>
        <v>20</v>
      </c>
      <c r="O576" s="68">
        <f t="shared" ref="O576:O600" ca="1" si="245">IF(P576=0,"",VLOOKUP(N576&amp;P576,PPCT,2,0))</f>
        <v>20</v>
      </c>
      <c r="P576" s="185" t="str">
        <f>TKB!$D$4</f>
        <v>Âm nhạc</v>
      </c>
      <c r="Q576" s="69"/>
      <c r="R576" s="75" t="str">
        <f t="shared" ref="R576:R600" ca="1" si="246">IF(P576=0,"",VLOOKUP(N576&amp;P576,PPCT,6,0))</f>
        <v>Ôn tập bài hát: Trên con đường đến trường.</v>
      </c>
      <c r="S576" s="76">
        <f t="shared" ref="S576:S600" ca="1" si="247">IF(P576=0,"",VLOOKUP(N576&amp;P576,PPCT,7,0))</f>
        <v>0</v>
      </c>
      <c r="U576" s="42"/>
      <c r="V576" s="122"/>
      <c r="W576" s="126"/>
      <c r="X576" s="78"/>
    </row>
    <row r="577" spans="1:24" s="77" customFormat="1" ht="24" customHeight="1" x14ac:dyDescent="0.2">
      <c r="A577" s="34" t="str">
        <f t="shared" si="223"/>
        <v/>
      </c>
      <c r="B577" s="35">
        <f t="shared" si="216"/>
        <v>20</v>
      </c>
      <c r="C577" s="198"/>
      <c r="D577" s="79">
        <v>2</v>
      </c>
      <c r="E577" s="80">
        <f ca="1">COUNTIF($G$6:G577,G577)+COUNTIF(OFFSET($P$6,0,0,IF(MOD(ROW(P577),5)&lt;&gt;0,INT((ROW(P577)-ROW($P$6)+1)/5)*5,INT((ROW(P577)-ROW($P$6))/5)*5),1),G577)</f>
        <v>96</v>
      </c>
      <c r="F577" s="80">
        <f t="shared" ca="1" si="242"/>
        <v>96</v>
      </c>
      <c r="G577" s="182" t="str">
        <f>TKB!$C$5</f>
        <v>Toán</v>
      </c>
      <c r="H577" s="81"/>
      <c r="I577" s="82" t="str">
        <f t="shared" ca="1" si="243"/>
        <v>Bảng nhân 3</v>
      </c>
      <c r="J577" s="83" t="str">
        <f t="shared" ca="1" si="244"/>
        <v>SGK, bảng phụ, MT-MC</v>
      </c>
      <c r="K577" s="72"/>
      <c r="L577" s="198"/>
      <c r="M577" s="79">
        <v>2</v>
      </c>
      <c r="N577" s="84">
        <f ca="1">IF(P577=0,"",COUNTIF($P$6:P577,P577)+COUNTIF(OFFSET($G$6,0,0,INT((ROW(G577)-ROW($G$6))/5+1)*5,1),P577))</f>
        <v>39</v>
      </c>
      <c r="O577" s="84">
        <f t="shared" ca="1" si="245"/>
        <v>39</v>
      </c>
      <c r="P577" s="182" t="str">
        <f>TKB!$D$5</f>
        <v>Thể dục</v>
      </c>
      <c r="Q577" s="81"/>
      <c r="R577" s="82" t="str">
        <f t="shared" ca="1" si="246"/>
        <v>Trò chơi”Bịt mắt bắt dê và NHóm ba, nhóm bảy”.</v>
      </c>
      <c r="S577" s="85">
        <f t="shared" ca="1" si="247"/>
        <v>0</v>
      </c>
      <c r="U577" s="42"/>
      <c r="V577" s="122"/>
      <c r="W577" s="126"/>
      <c r="X577" s="78"/>
    </row>
    <row r="578" spans="1:24" s="77" customFormat="1" ht="24" customHeight="1" x14ac:dyDescent="0.2">
      <c r="A578" s="34" t="str">
        <f t="shared" si="223"/>
        <v/>
      </c>
      <c r="B578" s="35">
        <f t="shared" ref="B578:B641" si="248">+B577</f>
        <v>20</v>
      </c>
      <c r="C578" s="198"/>
      <c r="D578" s="73">
        <v>3</v>
      </c>
      <c r="E578" s="84">
        <f ca="1">COUNTIF($G$6:G578,G578)+COUNTIF(OFFSET($P$6,0,0,IF(MOD(ROW(P578),5)&lt;&gt;0,INT((ROW(P578)-ROW($P$6)+1)/5)*5,INT((ROW(P578)-ROW($P$6))/5)*5),1),G578)</f>
        <v>58</v>
      </c>
      <c r="F578" s="84">
        <f t="shared" ca="1" si="242"/>
        <v>58</v>
      </c>
      <c r="G578" s="182" t="str">
        <f>TKB!$C$6</f>
        <v>Tập đọc</v>
      </c>
      <c r="H578" s="81"/>
      <c r="I578" s="82" t="str">
        <f t="shared" ca="1" si="243"/>
        <v>Ông Mạnh thắng Thần Gió</v>
      </c>
      <c r="J578" s="83" t="str">
        <f t="shared" ca="1" si="244"/>
        <v>Máy chiếu, GAĐT</v>
      </c>
      <c r="K578" s="72"/>
      <c r="L578" s="198"/>
      <c r="M578" s="73">
        <v>3</v>
      </c>
      <c r="N578" s="84">
        <f ca="1">IF(P578=0,"",COUNTIF($P$6:P578,P578)+COUNTIF(OFFSET($G$6,0,0,INT((ROW(G578)-ROW($G$6))/5+1)*5,1),P578))</f>
        <v>58</v>
      </c>
      <c r="O578" s="74">
        <f t="shared" ca="1" si="245"/>
        <v>58</v>
      </c>
      <c r="P578" s="185" t="str">
        <f>TKB!$D$6</f>
        <v>HDH-TV</v>
      </c>
      <c r="Q578" s="81"/>
      <c r="R578" s="75" t="str">
        <f t="shared" ca="1" si="246"/>
        <v>Tập làm văn</v>
      </c>
      <c r="S578" s="83" t="str">
        <f t="shared" ca="1" si="247"/>
        <v>Vở CEHTV, BP, PM</v>
      </c>
      <c r="U578" s="42"/>
      <c r="V578" s="122"/>
      <c r="W578" s="126"/>
      <c r="X578" s="78"/>
    </row>
    <row r="579" spans="1:24" s="77" customFormat="1" ht="24" customHeight="1" x14ac:dyDescent="0.2">
      <c r="A579" s="34" t="str">
        <f t="shared" si="223"/>
        <v/>
      </c>
      <c r="B579" s="35">
        <f t="shared" si="248"/>
        <v>20</v>
      </c>
      <c r="C579" s="198"/>
      <c r="D579" s="79">
        <v>4</v>
      </c>
      <c r="E579" s="84">
        <f ca="1">COUNTIF($G$6:G579,G579)+COUNTIF(OFFSET($P$6,0,0,IF(MOD(ROW(P579),5)&lt;&gt;0,INT((ROW(P579)-ROW($P$6)+1)/5)*5,INT((ROW(P579)-ROW($P$6))/5)*5),1),G579)</f>
        <v>59</v>
      </c>
      <c r="F579" s="84">
        <f t="shared" ca="1" si="242"/>
        <v>59</v>
      </c>
      <c r="G579" s="182" t="str">
        <f>TKB!$C$7</f>
        <v>Tập đọc</v>
      </c>
      <c r="H579" s="81"/>
      <c r="I579" s="82" t="str">
        <f t="shared" ca="1" si="243"/>
        <v>Ông Mạnh thắng Thần Gió</v>
      </c>
      <c r="J579" s="83" t="str">
        <f t="shared" ca="1" si="244"/>
        <v>Máy chiếu, GAĐT</v>
      </c>
      <c r="K579" s="72"/>
      <c r="L579" s="198"/>
      <c r="M579" s="79">
        <v>4</v>
      </c>
      <c r="N579" s="84" t="str">
        <f ca="1">IF(P579=0,"",COUNTIF($P$6:P579,P579)+COUNTIF(OFFSET($G$6,0,0,INT((ROW(G579)-ROW($G$6))/5+1)*5,1),P579))</f>
        <v/>
      </c>
      <c r="O579" s="84" t="str">
        <f t="shared" si="245"/>
        <v/>
      </c>
      <c r="P579" s="182">
        <f>TKB!$D$7</f>
        <v>0</v>
      </c>
      <c r="Q579" s="81"/>
      <c r="R579" s="82" t="str">
        <f t="shared" si="246"/>
        <v/>
      </c>
      <c r="S579" s="76" t="str">
        <f t="shared" si="247"/>
        <v/>
      </c>
      <c r="U579" s="42"/>
      <c r="V579" s="122"/>
      <c r="W579" s="126"/>
      <c r="X579" s="78"/>
    </row>
    <row r="580" spans="1:24" s="77" customFormat="1" ht="24" customHeight="1" x14ac:dyDescent="0.2">
      <c r="A580" s="34" t="str">
        <f t="shared" si="223"/>
        <v/>
      </c>
      <c r="B580" s="35">
        <f t="shared" si="248"/>
        <v>20</v>
      </c>
      <c r="C580" s="198"/>
      <c r="D580" s="87">
        <v>5</v>
      </c>
      <c r="E580" s="88">
        <f ca="1">COUNTIF($G$6:G580,G580)+COUNTIF(OFFSET($P$6,0,0,IF(MOD(ROW(P580),5)&lt;&gt;0,INT((ROW(P580)-ROW($P$6)+1)/5)*5,INT((ROW(P580)-ROW($P$6))/5)*5),1),G580)</f>
        <v>248</v>
      </c>
      <c r="F580" s="88" t="str">
        <f t="shared" si="242"/>
        <v/>
      </c>
      <c r="G580" s="183">
        <f>TKB!$C$8</f>
        <v>0</v>
      </c>
      <c r="H580" s="89"/>
      <c r="I580" s="90" t="str">
        <f t="shared" si="243"/>
        <v/>
      </c>
      <c r="J580" s="91" t="str">
        <f t="shared" si="244"/>
        <v/>
      </c>
      <c r="K580" s="72"/>
      <c r="L580" s="198"/>
      <c r="M580" s="87">
        <v>5</v>
      </c>
      <c r="N580" s="84" t="str">
        <f ca="1">IF(P580=0,"",COUNTIF($P$6:P580,P580)+COUNTIF(OFFSET($G$6,0,0,INT((ROW(G580)-ROW($G$6))/5+1)*5,1),P580))</f>
        <v/>
      </c>
      <c r="O580" s="92" t="str">
        <f t="shared" si="245"/>
        <v/>
      </c>
      <c r="P580" s="183">
        <f>TKB!$D$8</f>
        <v>0</v>
      </c>
      <c r="Q580" s="89"/>
      <c r="R580" s="90" t="str">
        <f t="shared" si="246"/>
        <v/>
      </c>
      <c r="S580" s="91" t="str">
        <f t="shared" si="247"/>
        <v/>
      </c>
      <c r="U580" s="42"/>
      <c r="V580" s="122"/>
      <c r="W580" s="126"/>
      <c r="X580" s="78"/>
    </row>
    <row r="581" spans="1:24" s="77" customFormat="1" ht="24" customHeight="1" x14ac:dyDescent="0.2">
      <c r="A581" s="34" t="str">
        <f t="shared" si="223"/>
        <v/>
      </c>
      <c r="B581" s="35">
        <f t="shared" si="248"/>
        <v>20</v>
      </c>
      <c r="C581" s="200" t="str">
        <f>CONCATENATE("Ba  ",CHAR(10),DAY(V573+1),"/",MONTH(V573+1))</f>
        <v>Ba  
19/1</v>
      </c>
      <c r="D581" s="67">
        <v>1</v>
      </c>
      <c r="E581" s="68">
        <f ca="1">COUNTIF($G$6:G581,G581)+COUNTIF(OFFSET($P$6,0,0,IF(MOD(ROW(P581),5)&lt;&gt;0,INT((ROW(P581)-ROW($P$6)+1)/5)*5,INT((ROW(P581)-ROW($P$6))/5)*5),1),G581)</f>
        <v>39</v>
      </c>
      <c r="F581" s="68">
        <f t="shared" ca="1" si="242"/>
        <v>39</v>
      </c>
      <c r="G581" s="182" t="str">
        <f>TKB!$C$9</f>
        <v>Chính tả</v>
      </c>
      <c r="H581" s="93"/>
      <c r="I581" s="70" t="str">
        <f t="shared" ca="1" si="243"/>
        <v>TC: Gió.</v>
      </c>
      <c r="J581" s="71" t="str">
        <f t="shared" ca="1" si="244"/>
        <v>vở mẫu, MT-MC</v>
      </c>
      <c r="K581" s="72"/>
      <c r="L581" s="200" t="str">
        <f>+C581</f>
        <v>Ba  
19/1</v>
      </c>
      <c r="M581" s="67">
        <v>1</v>
      </c>
      <c r="N581" s="94">
        <f ca="1">IF(P581=0,"",COUNTIF($P$6:P581,P581)+COUNTIF(OFFSET($G$6,0,0,INT((ROW(G581)-ROW($G$6))/5+1)*5,1),P581))</f>
        <v>20</v>
      </c>
      <c r="O581" s="94">
        <f t="shared" ca="1" si="245"/>
        <v>20</v>
      </c>
      <c r="P581" s="181" t="str">
        <f>TKB!$D$9</f>
        <v>Kể chuyện</v>
      </c>
      <c r="Q581" s="93"/>
      <c r="R581" s="70" t="str">
        <f t="shared" ca="1" si="246"/>
        <v>Ông Mạnh thắng Thần Gió</v>
      </c>
      <c r="S581" s="71" t="str">
        <f t="shared" ca="1" si="247"/>
        <v>Tranh SGK</v>
      </c>
      <c r="U581" s="42"/>
      <c r="V581" s="122"/>
      <c r="W581" s="126"/>
      <c r="X581" s="78"/>
    </row>
    <row r="582" spans="1:24" s="77" customFormat="1" ht="24" customHeight="1" x14ac:dyDescent="0.2">
      <c r="A582" s="34" t="str">
        <f t="shared" si="223"/>
        <v/>
      </c>
      <c r="B582" s="35">
        <f t="shared" si="248"/>
        <v>20</v>
      </c>
      <c r="C582" s="201"/>
      <c r="D582" s="79">
        <v>2</v>
      </c>
      <c r="E582" s="80">
        <f ca="1">COUNTIF($G$6:G582,G582)+COUNTIF(OFFSET($P$6,0,0,IF(MOD(ROW(P582),5)&lt;&gt;0,INT((ROW(P582)-ROW($P$6)+1)/5)*5,INT((ROW(P582)-ROW($P$6))/5)*5),1),G582)</f>
        <v>97</v>
      </c>
      <c r="F582" s="80">
        <f t="shared" ca="1" si="242"/>
        <v>97</v>
      </c>
      <c r="G582" s="182" t="str">
        <f>TKB!$C$10</f>
        <v>Toán</v>
      </c>
      <c r="H582" s="81"/>
      <c r="I582" s="82" t="str">
        <f t="shared" ca="1" si="243"/>
        <v>Luyện tập</v>
      </c>
      <c r="J582" s="83" t="str">
        <f t="shared" ca="1" si="244"/>
        <v>SGK, bảng phụ, MT-MC</v>
      </c>
      <c r="K582" s="72"/>
      <c r="L582" s="201"/>
      <c r="M582" s="79">
        <v>2</v>
      </c>
      <c r="N582" s="84">
        <f ca="1">IF(P582=0,"",COUNTIF($P$6:P582,P582)+COUNTIF(OFFSET($G$6,0,0,INT((ROW(G582)-ROW($G$6))/5+1)*5,1),P582))</f>
        <v>40</v>
      </c>
      <c r="O582" s="84">
        <f t="shared" ca="1" si="245"/>
        <v>40</v>
      </c>
      <c r="P582" s="182" t="str">
        <f>TKB!$D$10</f>
        <v>Thể dục</v>
      </c>
      <c r="Q582" s="81"/>
      <c r="R582" s="82" t="str">
        <f t="shared" ca="1" si="246"/>
        <v xml:space="preserve"> Dứng kiễng gót hai tay chống hông (dang ngang). TC: chạy đc,vt</v>
      </c>
      <c r="S582" s="83">
        <f t="shared" ca="1" si="247"/>
        <v>0</v>
      </c>
      <c r="U582" s="42"/>
      <c r="V582" s="122"/>
      <c r="W582" s="126"/>
      <c r="X582" s="78"/>
    </row>
    <row r="583" spans="1:24" s="77" customFormat="1" ht="24" customHeight="1" x14ac:dyDescent="0.2">
      <c r="A583" s="34" t="str">
        <f t="shared" si="223"/>
        <v/>
      </c>
      <c r="B583" s="35">
        <f t="shared" si="248"/>
        <v>20</v>
      </c>
      <c r="C583" s="201"/>
      <c r="D583" s="79">
        <v>3</v>
      </c>
      <c r="E583" s="80">
        <f ca="1">COUNTIF($G$6:G583,G583)+COUNTIF(OFFSET($P$6,0,0,IF(MOD(ROW(P583),5)&lt;&gt;0,INT((ROW(P583)-ROW($P$6)+1)/5)*5,INT((ROW(P583)-ROW($P$6))/5)*5),1),G583)</f>
        <v>20</v>
      </c>
      <c r="F583" s="80">
        <f t="shared" ca="1" si="242"/>
        <v>20</v>
      </c>
      <c r="G583" s="182" t="str">
        <f>TKB!$C$11</f>
        <v>Mĩ thuật</v>
      </c>
      <c r="H583" s="81"/>
      <c r="I583" s="82" t="str">
        <f t="shared" ca="1" si="243"/>
        <v>Mâm quả ngày tết</v>
      </c>
      <c r="J583" s="83">
        <f t="shared" ca="1" si="244"/>
        <v>0</v>
      </c>
      <c r="K583" s="72"/>
      <c r="L583" s="201"/>
      <c r="M583" s="73">
        <v>3</v>
      </c>
      <c r="N583" s="84">
        <f ca="1">IF(P583=0,"",COUNTIF($P$6:P583,P583)+COUNTIF(OFFSET($G$6,0,0,INT((ROW(G583)-ROW($G$6))/5+1)*5,1),P583))</f>
        <v>59</v>
      </c>
      <c r="O583" s="74">
        <f t="shared" ca="1" si="245"/>
        <v>59</v>
      </c>
      <c r="P583" s="185" t="str">
        <f>TKB!$D$11</f>
        <v>HDH-TV</v>
      </c>
      <c r="Q583" s="81"/>
      <c r="R583" s="82" t="str">
        <f t="shared" ca="1" si="246"/>
        <v>Tập đọc-Chính tả</v>
      </c>
      <c r="S583" s="83" t="str">
        <f t="shared" ca="1" si="247"/>
        <v>Vở CEHTV, BP, PM</v>
      </c>
      <c r="U583" s="42"/>
      <c r="V583" s="122"/>
      <c r="W583" s="126"/>
      <c r="X583" s="78"/>
    </row>
    <row r="584" spans="1:24" s="77" customFormat="1" ht="24" customHeight="1" x14ac:dyDescent="0.2">
      <c r="A584" s="34" t="str">
        <f t="shared" si="223"/>
        <v/>
      </c>
      <c r="B584" s="35">
        <f t="shared" si="248"/>
        <v>20</v>
      </c>
      <c r="C584" s="201"/>
      <c r="D584" s="79">
        <v>4</v>
      </c>
      <c r="E584" s="84">
        <f ca="1">COUNTIF($G$6:G584,G584)+COUNTIF(OFFSET($P$6,0,0,IF(MOD(ROW(P584),5)&lt;&gt;0,INT((ROW(P584)-ROW($P$6)+1)/5)*5,INT((ROW(P584)-ROW($P$6))/5)*5),1),G584)</f>
        <v>39</v>
      </c>
      <c r="F584" s="84">
        <f t="shared" ca="1" si="242"/>
        <v>39</v>
      </c>
      <c r="G584" s="182" t="str">
        <f>TKB!$C$12</f>
        <v>Tiếng Anh</v>
      </c>
      <c r="H584" s="81"/>
      <c r="I584" s="82" t="str">
        <f t="shared" ca="1" si="243"/>
        <v>Unit 8. Lesson 5</v>
      </c>
      <c r="J584" s="83">
        <f t="shared" ca="1" si="244"/>
        <v>0</v>
      </c>
      <c r="K584" s="72"/>
      <c r="L584" s="201"/>
      <c r="M584" s="79">
        <v>4</v>
      </c>
      <c r="N584" s="84">
        <f ca="1">IF(P584=0,"",COUNTIF($P$6:P584,P584)+COUNTIF(OFFSET($G$6,0,0,INT((ROW(G584)-ROW($G$6))/5+1)*5,1),P584))</f>
        <v>58</v>
      </c>
      <c r="O584" s="84" t="e">
        <f t="shared" ca="1" si="245"/>
        <v>#N/A</v>
      </c>
      <c r="P584" s="182" t="str">
        <f>TKB!$D$12</f>
        <v>HDH-T</v>
      </c>
      <c r="Q584" s="81"/>
      <c r="R584" s="82" t="e">
        <f t="shared" ca="1" si="246"/>
        <v>#N/A</v>
      </c>
      <c r="S584" s="83" t="e">
        <f t="shared" ca="1" si="247"/>
        <v>#N/A</v>
      </c>
      <c r="U584" s="42"/>
      <c r="V584" s="122"/>
      <c r="W584" s="126"/>
      <c r="X584" s="78"/>
    </row>
    <row r="585" spans="1:24" s="77" customFormat="1" ht="24" customHeight="1" x14ac:dyDescent="0.2">
      <c r="A585" s="34" t="str">
        <f t="shared" si="223"/>
        <v/>
      </c>
      <c r="B585" s="35">
        <f t="shared" si="248"/>
        <v>20</v>
      </c>
      <c r="C585" s="202"/>
      <c r="D585" s="95">
        <v>5</v>
      </c>
      <c r="E585" s="88">
        <f ca="1">COUNTIF($G$6:G585,G585)+COUNTIF(OFFSET($P$6,0,0,IF(MOD(ROW(P585),5)&lt;&gt;0,INT((ROW(P585)-ROW($P$6)+1)/5)*5,INT((ROW(P585)-ROW($P$6))/5)*5),1),G585)</f>
        <v>251</v>
      </c>
      <c r="F585" s="88" t="str">
        <f t="shared" si="242"/>
        <v/>
      </c>
      <c r="G585" s="183">
        <f>TKB!$C$13</f>
        <v>0</v>
      </c>
      <c r="H585" s="89"/>
      <c r="I585" s="90" t="str">
        <f t="shared" si="243"/>
        <v/>
      </c>
      <c r="J585" s="91" t="str">
        <f t="shared" si="244"/>
        <v/>
      </c>
      <c r="K585" s="72"/>
      <c r="L585" s="202"/>
      <c r="M585" s="87">
        <v>5</v>
      </c>
      <c r="N585" s="84" t="str">
        <f ca="1">IF(P585=0,"",COUNTIF($P$6:P585,P585)+COUNTIF(OFFSET($G$6,0,0,INT((ROW(G585)-ROW($G$6))/5+1)*5,1),P585))</f>
        <v/>
      </c>
      <c r="O585" s="92" t="str">
        <f t="shared" si="245"/>
        <v/>
      </c>
      <c r="P585" s="183">
        <f>TKB!$D$13</f>
        <v>0</v>
      </c>
      <c r="Q585" s="89"/>
      <c r="R585" s="90" t="str">
        <f t="shared" si="246"/>
        <v/>
      </c>
      <c r="S585" s="91" t="str">
        <f t="shared" si="247"/>
        <v/>
      </c>
      <c r="U585" s="42"/>
      <c r="V585" s="122"/>
      <c r="W585" s="126"/>
      <c r="X585" s="78"/>
    </row>
    <row r="586" spans="1:24" s="77" customFormat="1" ht="24" customHeight="1" x14ac:dyDescent="0.2">
      <c r="A586" s="34" t="str">
        <f t="shared" si="223"/>
        <v/>
      </c>
      <c r="B586" s="35">
        <f t="shared" si="248"/>
        <v>20</v>
      </c>
      <c r="C586" s="200" t="str">
        <f>CONCATENATE("Tư ",CHAR(10),DAY(V573+2),"/",MONTH(V573+2))</f>
        <v>Tư 
20/1</v>
      </c>
      <c r="D586" s="67">
        <v>1</v>
      </c>
      <c r="E586" s="68">
        <f ca="1">COUNTIF($G$6:G586,G586)+COUNTIF(OFFSET($P$6,0,0,IF(MOD(ROW(P586),5)&lt;&gt;0,INT((ROW(P586)-ROW($P$6)+1)/5)*5,INT((ROW(P586)-ROW($P$6))/5)*5),1),G586)</f>
        <v>60</v>
      </c>
      <c r="F586" s="68">
        <f t="shared" ca="1" si="242"/>
        <v>60</v>
      </c>
      <c r="G586" s="182" t="str">
        <f>TKB!$C$14</f>
        <v>Tập đọc</v>
      </c>
      <c r="H586" s="93"/>
      <c r="I586" s="70" t="str">
        <f t="shared" ca="1" si="243"/>
        <v> Mùa xuân đến</v>
      </c>
      <c r="J586" s="71" t="str">
        <f t="shared" ca="1" si="244"/>
        <v>Máy chiếu, GAĐT</v>
      </c>
      <c r="K586" s="72"/>
      <c r="L586" s="200" t="str">
        <f>+C586</f>
        <v>Tư 
20/1</v>
      </c>
      <c r="M586" s="67">
        <v>1</v>
      </c>
      <c r="N586" s="94">
        <f ca="1">IF(P586=0,"",COUNTIF($P$6:P586,P586)+COUNTIF(OFFSET($G$6,0,0,INT((ROW(G586)-ROW($G$6))/5+1)*5,1),P586))</f>
        <v>20</v>
      </c>
      <c r="O586" s="94">
        <f t="shared" ca="1" si="245"/>
        <v>20</v>
      </c>
      <c r="P586" s="181" t="str">
        <f>TKB!$D$14</f>
        <v>HĐTT-ĐS</v>
      </c>
      <c r="Q586" s="93"/>
      <c r="R586" s="70" t="str">
        <f t="shared" ca="1" si="246"/>
        <v>Đọc sách</v>
      </c>
      <c r="S586" s="71" t="str">
        <f t="shared" ca="1" si="247"/>
        <v>sách, truyện</v>
      </c>
      <c r="U586" s="42"/>
      <c r="V586" s="122"/>
      <c r="W586" s="126"/>
      <c r="X586" s="78"/>
    </row>
    <row r="587" spans="1:24" s="77" customFormat="1" ht="24" customHeight="1" x14ac:dyDescent="0.2">
      <c r="A587" s="34" t="str">
        <f t="shared" si="223"/>
        <v/>
      </c>
      <c r="B587" s="35">
        <f t="shared" si="248"/>
        <v>20</v>
      </c>
      <c r="C587" s="201"/>
      <c r="D587" s="79">
        <v>2</v>
      </c>
      <c r="E587" s="80">
        <f ca="1">COUNTIF($G$6:G587,G587)+COUNTIF(OFFSET($P$6,0,0,IF(MOD(ROW(P587),5)&lt;&gt;0,INT((ROW(P587)-ROW($P$6)+1)/5)*5,INT((ROW(P587)-ROW($P$6))/5)*5),1),G587)</f>
        <v>40</v>
      </c>
      <c r="F587" s="80">
        <f t="shared" ca="1" si="242"/>
        <v>40</v>
      </c>
      <c r="G587" s="182" t="str">
        <f>TKB!$C$15</f>
        <v>Tiếng Anh</v>
      </c>
      <c r="H587" s="81"/>
      <c r="I587" s="82" t="str">
        <f t="shared" ca="1" si="243"/>
        <v>Unit 8. Lesson 5</v>
      </c>
      <c r="J587" s="83">
        <f t="shared" ca="1" si="244"/>
        <v>0</v>
      </c>
      <c r="K587" s="72"/>
      <c r="L587" s="201"/>
      <c r="M587" s="79">
        <v>2</v>
      </c>
      <c r="N587" s="84">
        <f ca="1">IF(P587=0,"",COUNTIF($P$6:P587,P587)+COUNTIF(OFFSET($G$6,0,0,INT((ROW(G587)-ROW($G$6))/5+1)*5,1),P587))</f>
        <v>20</v>
      </c>
      <c r="O587" s="84">
        <f t="shared" ca="1" si="245"/>
        <v>23</v>
      </c>
      <c r="P587" s="181" t="str">
        <f>TKB!$D$15</f>
        <v>Âm nhạc TC</v>
      </c>
      <c r="Q587" s="81"/>
      <c r="R587" s="82" t="str">
        <f t="shared" ca="1" si="246"/>
        <v>Ôn tập 3 bài hát: Chúc mừng sinh nhật, cộc cách tùng cheng, chiến sĩ tý hon.</v>
      </c>
      <c r="S587" s="83">
        <f t="shared" ca="1" si="247"/>
        <v>0</v>
      </c>
      <c r="U587" s="42"/>
      <c r="V587" s="122"/>
      <c r="W587" s="126"/>
      <c r="X587" s="78"/>
    </row>
    <row r="588" spans="1:24" s="77" customFormat="1" ht="24" customHeight="1" x14ac:dyDescent="0.2">
      <c r="A588" s="34" t="str">
        <f t="shared" si="223"/>
        <v/>
      </c>
      <c r="B588" s="35">
        <f t="shared" si="248"/>
        <v>20</v>
      </c>
      <c r="C588" s="201"/>
      <c r="D588" s="79">
        <v>3</v>
      </c>
      <c r="E588" s="80">
        <f ca="1">COUNTIF($G$6:G588,G588)+COUNTIF(OFFSET($P$6,0,0,IF(MOD(ROW(P588),5)&lt;&gt;0,INT((ROW(P588)-ROW($P$6)+1)/5)*5,INT((ROW(P588)-ROW($P$6))/5)*5),1),G588)</f>
        <v>98</v>
      </c>
      <c r="F588" s="80">
        <f t="shared" ca="1" si="242"/>
        <v>98</v>
      </c>
      <c r="G588" s="182" t="str">
        <f>TKB!$C$16</f>
        <v>Toán</v>
      </c>
      <c r="H588" s="81"/>
      <c r="I588" s="82" t="str">
        <f t="shared" ca="1" si="243"/>
        <v>Bảng nhân 4</v>
      </c>
      <c r="J588" s="83" t="str">
        <f t="shared" ca="1" si="244"/>
        <v>SGK, bảng phụ, MT-MC</v>
      </c>
      <c r="K588" s="72"/>
      <c r="L588" s="201"/>
      <c r="M588" s="73">
        <v>3</v>
      </c>
      <c r="N588" s="84">
        <f ca="1">IF(P588=0,"",COUNTIF($P$6:P588,P588)+COUNTIF(OFFSET($G$6,0,0,INT((ROW(G588)-ROW($G$6))/5+1)*5,1),P588))</f>
        <v>59</v>
      </c>
      <c r="O588" s="74" t="e">
        <f t="shared" ca="1" si="245"/>
        <v>#N/A</v>
      </c>
      <c r="P588" s="185" t="str">
        <f>TKB!$D$16</f>
        <v>HDH-T</v>
      </c>
      <c r="Q588" s="81"/>
      <c r="R588" s="82" t="e">
        <f t="shared" ca="1" si="246"/>
        <v>#N/A</v>
      </c>
      <c r="S588" s="83" t="e">
        <f t="shared" ca="1" si="247"/>
        <v>#N/A</v>
      </c>
      <c r="U588" s="42"/>
      <c r="V588" s="122"/>
      <c r="W588" s="126"/>
      <c r="X588" s="78"/>
    </row>
    <row r="589" spans="1:24" s="77" customFormat="1" ht="24" customHeight="1" x14ac:dyDescent="0.2">
      <c r="A589" s="34" t="str">
        <f t="shared" si="223"/>
        <v/>
      </c>
      <c r="B589" s="35">
        <f t="shared" si="248"/>
        <v>20</v>
      </c>
      <c r="C589" s="201"/>
      <c r="D589" s="79">
        <v>4</v>
      </c>
      <c r="E589" s="84">
        <f ca="1">COUNTIF($G$6:G589,G589)+COUNTIF(OFFSET($P$6,0,0,IF(MOD(ROW(P589),5)&lt;&gt;0,INT((ROW(P589)-ROW($P$6)+1)/5)*5,INT((ROW(P589)-ROW($P$6))/5)*5),1),G589)</f>
        <v>20</v>
      </c>
      <c r="F589" s="84">
        <f t="shared" ca="1" si="242"/>
        <v>20</v>
      </c>
      <c r="G589" s="182" t="str">
        <f>TKB!$C$17</f>
        <v>Tập viết</v>
      </c>
      <c r="H589" s="81"/>
      <c r="I589" s="82" t="str">
        <f t="shared" ca="1" si="243"/>
        <v>Chữ hoa Q</v>
      </c>
      <c r="J589" s="83" t="str">
        <f ca="1">IF(G589=0,"",VLOOKUP(E589&amp;G589,PPCT,7,0))</f>
        <v xml:space="preserve">Chữ mẫu, bảng phụ, </v>
      </c>
      <c r="K589" s="72"/>
      <c r="L589" s="201"/>
      <c r="M589" s="79">
        <v>4</v>
      </c>
      <c r="N589" s="84">
        <f ca="1">IF(P589=0,"",COUNTIF($P$6:P589,P589)+COUNTIF(OFFSET($G$6,0,0,INT((ROW(G589)-ROW($G$6))/5+1)*5,1),P589))</f>
        <v>39</v>
      </c>
      <c r="O589" s="84" t="e">
        <f t="shared" ca="1" si="245"/>
        <v>#N/A</v>
      </c>
      <c r="P589" s="182" t="str">
        <f>TKB!$D$17</f>
        <v>HĐTT-CĐ</v>
      </c>
      <c r="Q589" s="81"/>
      <c r="R589" s="82" t="e">
        <f t="shared" ca="1" si="246"/>
        <v>#N/A</v>
      </c>
      <c r="S589" s="83" t="e">
        <f t="shared" ca="1" si="247"/>
        <v>#N/A</v>
      </c>
      <c r="U589" s="42"/>
      <c r="V589" s="122"/>
      <c r="W589" s="126"/>
      <c r="X589" s="78"/>
    </row>
    <row r="590" spans="1:24" s="77" customFormat="1" ht="24" customHeight="1" x14ac:dyDescent="0.2">
      <c r="A590" s="34" t="str">
        <f t="shared" si="223"/>
        <v/>
      </c>
      <c r="B590" s="35">
        <f t="shared" si="248"/>
        <v>20</v>
      </c>
      <c r="C590" s="202"/>
      <c r="D590" s="95">
        <v>5</v>
      </c>
      <c r="E590" s="88">
        <f ca="1">COUNTIF($G$6:G590,G590)+COUNTIF(OFFSET($P$6,0,0,IF(MOD(ROW(P590),5)&lt;&gt;0,INT((ROW(P590)-ROW($P$6)+1)/5)*5,INT((ROW(P590)-ROW($P$6))/5)*5),1),G590)</f>
        <v>253</v>
      </c>
      <c r="F590" s="88" t="str">
        <f t="shared" si="242"/>
        <v/>
      </c>
      <c r="G590" s="183">
        <f>TKB!$C$18</f>
        <v>0</v>
      </c>
      <c r="H590" s="89"/>
      <c r="I590" s="90" t="str">
        <f t="shared" si="243"/>
        <v/>
      </c>
      <c r="J590" s="91" t="str">
        <f t="shared" ref="J590:J600" si="249">IF(G590=0,"",VLOOKUP(E590&amp;G590,PPCT,7,0))</f>
        <v/>
      </c>
      <c r="K590" s="72"/>
      <c r="L590" s="202"/>
      <c r="M590" s="87">
        <v>5</v>
      </c>
      <c r="N590" s="84" t="str">
        <f ca="1">IF(P590=0,"",COUNTIF($P$6:P590,P590)+COUNTIF(OFFSET($G$6,0,0,INT((ROW(G590)-ROW($G$6))/5+1)*5,1),P590))</f>
        <v/>
      </c>
      <c r="O590" s="92" t="str">
        <f t="shared" si="245"/>
        <v/>
      </c>
      <c r="P590" s="183">
        <f>TKB!$D$18</f>
        <v>0</v>
      </c>
      <c r="Q590" s="89"/>
      <c r="R590" s="90" t="str">
        <f t="shared" si="246"/>
        <v/>
      </c>
      <c r="S590" s="91" t="str">
        <f t="shared" si="247"/>
        <v/>
      </c>
      <c r="U590" s="42"/>
      <c r="V590" s="122"/>
      <c r="W590" s="126"/>
      <c r="X590" s="78"/>
    </row>
    <row r="591" spans="1:24" s="77" customFormat="1" ht="24" customHeight="1" x14ac:dyDescent="0.2">
      <c r="A591" s="34" t="str">
        <f t="shared" si="223"/>
        <v/>
      </c>
      <c r="B591" s="35">
        <f t="shared" si="248"/>
        <v>20</v>
      </c>
      <c r="C591" s="200" t="str">
        <f>CONCATENATE("Năm ",CHAR(10),DAY(V573+3),"/",MONTH(V573+3))</f>
        <v>Năm 
21/1</v>
      </c>
      <c r="D591" s="67">
        <v>1</v>
      </c>
      <c r="E591" s="68">
        <f ca="1">COUNTIF($G$6:G591,G591)+COUNTIF(OFFSET($P$6,0,0,IF(MOD(ROW(P591),5)&lt;&gt;0,INT((ROW(P591)-ROW($P$6)+1)/5)*5,INT((ROW(P591)-ROW($P$6))/5)*5),1),G591)</f>
        <v>40</v>
      </c>
      <c r="F591" s="68">
        <f t="shared" ca="1" si="242"/>
        <v>40</v>
      </c>
      <c r="G591" s="181" t="str">
        <f>TKB!$C$19</f>
        <v>Chính tả</v>
      </c>
      <c r="H591" s="93"/>
      <c r="I591" s="70" t="str">
        <f t="shared" ca="1" si="243"/>
        <v>NV: Mưa bóng mây.</v>
      </c>
      <c r="J591" s="71" t="str">
        <f t="shared" ca="1" si="249"/>
        <v>vở mẫu, MT-MC</v>
      </c>
      <c r="K591" s="72"/>
      <c r="L591" s="200" t="str">
        <f>+C591</f>
        <v>Năm 
21/1</v>
      </c>
      <c r="M591" s="67">
        <v>1</v>
      </c>
      <c r="N591" s="94">
        <f ca="1">IF(P591=0,"",COUNTIF($P$6:P591,P591)+COUNTIF(OFFSET($G$6,0,0,INT((ROW(G591)-ROW($G$6))/5+1)*5,1),P591))</f>
        <v>20</v>
      </c>
      <c r="O591" s="94">
        <f t="shared" ca="1" si="245"/>
        <v>20</v>
      </c>
      <c r="P591" s="181" t="str">
        <f>TKB!$D$19</f>
        <v>TN&amp;XH</v>
      </c>
      <c r="Q591" s="93"/>
      <c r="R591" s="70" t="str">
        <f t="shared" ca="1" si="246"/>
        <v>Anh toàn khi đi các phương tiện giao thông</v>
      </c>
      <c r="S591" s="71" t="str">
        <f t="shared" ca="1" si="247"/>
        <v>Tranh SGK, MT-MC</v>
      </c>
      <c r="U591" s="42"/>
      <c r="V591" s="122"/>
      <c r="W591" s="126"/>
      <c r="X591" s="78"/>
    </row>
    <row r="592" spans="1:24" s="77" customFormat="1" ht="24" customHeight="1" x14ac:dyDescent="0.2">
      <c r="A592" s="34" t="str">
        <f t="shared" ref="A592:A655" si="250">IF(OR(B592=$G$1,$G$1="toàn bộ"),"in","")</f>
        <v/>
      </c>
      <c r="B592" s="35">
        <f t="shared" si="248"/>
        <v>20</v>
      </c>
      <c r="C592" s="201"/>
      <c r="D592" s="79">
        <v>2</v>
      </c>
      <c r="E592" s="80">
        <f ca="1">COUNTIF($G$6:G592,G592)+COUNTIF(OFFSET($P$6,0,0,IF(MOD(ROW(P592),5)&lt;&gt;0,INT((ROW(P592)-ROW($P$6)+1)/5)*5,INT((ROW(P592)-ROW($P$6))/5)*5),1),G592)</f>
        <v>99</v>
      </c>
      <c r="F592" s="80">
        <f t="shared" ca="1" si="242"/>
        <v>99</v>
      </c>
      <c r="G592" s="182" t="str">
        <f>TKB!$C$20</f>
        <v>Toán</v>
      </c>
      <c r="H592" s="81"/>
      <c r="I592" s="82" t="str">
        <f t="shared" ca="1" si="243"/>
        <v>Luyện tập</v>
      </c>
      <c r="J592" s="83" t="str">
        <f t="shared" ca="1" si="249"/>
        <v>SGK, bảng phụ, MT-MC</v>
      </c>
      <c r="K592" s="72"/>
      <c r="L592" s="201"/>
      <c r="M592" s="79">
        <v>2</v>
      </c>
      <c r="N592" s="84">
        <f ca="1">IF(P592=0,"",COUNTIF($P$6:P592,P592)+COUNTIF(OFFSET($G$6,0,0,INT((ROW(G592)-ROW($G$6))/5+1)*5,1),P592))</f>
        <v>20</v>
      </c>
      <c r="O592" s="84">
        <f t="shared" ca="1" si="245"/>
        <v>20</v>
      </c>
      <c r="P592" s="182" t="str">
        <f>TKB!$D$20</f>
        <v>Thủ công</v>
      </c>
      <c r="Q592" s="81"/>
      <c r="R592" s="82" t="str">
        <f t="shared" ca="1" si="246"/>
        <v>Cắt, gấp, trang trí thiếp chúc mừng</v>
      </c>
      <c r="S592" s="83" t="str">
        <f t="shared" ca="1" si="247"/>
        <v>GM, kéo, tranh QT</v>
      </c>
      <c r="U592" s="42"/>
      <c r="V592" s="122"/>
      <c r="W592" s="126"/>
      <c r="X592" s="78"/>
    </row>
    <row r="593" spans="1:24" s="77" customFormat="1" ht="24" customHeight="1" x14ac:dyDescent="0.2">
      <c r="A593" s="34" t="str">
        <f t="shared" si="250"/>
        <v/>
      </c>
      <c r="B593" s="35">
        <f t="shared" si="248"/>
        <v>20</v>
      </c>
      <c r="C593" s="201"/>
      <c r="D593" s="79">
        <v>3</v>
      </c>
      <c r="E593" s="84">
        <f ca="1">COUNTIF($G$6:G593,G593)+COUNTIF(OFFSET($P$6,0,0,IF(MOD(ROW(P593),5)&lt;&gt;0,INT((ROW(P593)-ROW($P$6)+1)/5)*5,INT((ROW(P593)-ROW($P$6))/5)*5),1),G593)</f>
        <v>20</v>
      </c>
      <c r="F593" s="84">
        <f t="shared" ca="1" si="242"/>
        <v>20</v>
      </c>
      <c r="G593" s="182" t="str">
        <f>TKB!$C$21</f>
        <v>Thể dục TC</v>
      </c>
      <c r="H593" s="81"/>
      <c r="I593" s="82" t="str">
        <f t="shared" ca="1" si="243"/>
        <v>Ôn bài rèn luyện tư thế cơ bản , trò chơi : chạy đổi chỗ vỗ tay nhau</v>
      </c>
      <c r="J593" s="83">
        <f t="shared" ca="1" si="249"/>
        <v>0</v>
      </c>
      <c r="K593" s="72"/>
      <c r="L593" s="201"/>
      <c r="M593" s="73">
        <v>3</v>
      </c>
      <c r="N593" s="84">
        <f ca="1">IF(P593=0,"",COUNTIF($P$6:P593,P593)+COUNTIF(OFFSET($G$6,0,0,INT((ROW(G593)-ROW($G$6))/5+1)*5,1),P593))</f>
        <v>60</v>
      </c>
      <c r="O593" s="74">
        <f t="shared" ca="1" si="245"/>
        <v>60</v>
      </c>
      <c r="P593" s="185" t="str">
        <f>TKB!$D$21</f>
        <v>HDH-TV</v>
      </c>
      <c r="Q593" s="81"/>
      <c r="R593" s="82" t="str">
        <f t="shared" ca="1" si="246"/>
        <v>Luyện từ và câu</v>
      </c>
      <c r="S593" s="83" t="str">
        <f t="shared" ca="1" si="247"/>
        <v>Vở CEHTV, BP, PM</v>
      </c>
      <c r="U593" s="42"/>
      <c r="V593" s="122"/>
      <c r="W593" s="126"/>
      <c r="X593" s="78"/>
    </row>
    <row r="594" spans="1:24" s="77" customFormat="1" ht="24" customHeight="1" x14ac:dyDescent="0.2">
      <c r="A594" s="34" t="str">
        <f t="shared" si="250"/>
        <v/>
      </c>
      <c r="B594" s="35">
        <f t="shared" si="248"/>
        <v>20</v>
      </c>
      <c r="C594" s="201"/>
      <c r="D594" s="79">
        <v>4</v>
      </c>
      <c r="E594" s="84">
        <f ca="1">COUNTIF($G$6:G594,G594)+COUNTIF(OFFSET($P$6,0,0,IF(MOD(ROW(P594),5)&lt;&gt;0,INT((ROW(P594)-ROW($P$6)+1)/5)*5,INT((ROW(P594)-ROW($P$6))/5)*5),1),G594)</f>
        <v>20</v>
      </c>
      <c r="F594" s="84">
        <f t="shared" ca="1" si="242"/>
        <v>20</v>
      </c>
      <c r="G594" s="182" t="str">
        <f>TKB!$C$22</f>
        <v>LT &amp; Câu</v>
      </c>
      <c r="H594" s="81"/>
      <c r="I594" s="82" t="str">
        <f t="shared" ca="1" si="243"/>
        <v>MRVT: từ ngữ về thời tiết.Đặt và trả lời câu hỏi Khi nào?Dấu chấm, dấu chấm than.</v>
      </c>
      <c r="J594" s="83" t="str">
        <f t="shared" ca="1" si="249"/>
        <v>bảng phụ, MT-MC</v>
      </c>
      <c r="K594" s="72"/>
      <c r="L594" s="201"/>
      <c r="M594" s="79">
        <v>4</v>
      </c>
      <c r="N594" s="84">
        <f ca="1">IF(P594=0,"",COUNTIF($P$6:P594,P594)+COUNTIF(OFFSET($G$6,0,0,INT((ROW(G594)-ROW($G$6))/5+1)*5,1),P594))</f>
        <v>40</v>
      </c>
      <c r="O594" s="84" t="e">
        <f t="shared" ca="1" si="245"/>
        <v>#N/A</v>
      </c>
      <c r="P594" s="182" t="str">
        <f>TKB!$D$22</f>
        <v>HĐTT-CĐ</v>
      </c>
      <c r="Q594" s="81"/>
      <c r="R594" s="82" t="e">
        <f t="shared" ca="1" si="246"/>
        <v>#N/A</v>
      </c>
      <c r="S594" s="83" t="e">
        <f t="shared" ca="1" si="247"/>
        <v>#N/A</v>
      </c>
      <c r="U594" s="42"/>
      <c r="V594" s="122"/>
      <c r="W594" s="126"/>
      <c r="X594" s="78"/>
    </row>
    <row r="595" spans="1:24" s="77" customFormat="1" ht="24" customHeight="1" x14ac:dyDescent="0.2">
      <c r="A595" s="34" t="str">
        <f t="shared" si="250"/>
        <v/>
      </c>
      <c r="B595" s="35">
        <f t="shared" si="248"/>
        <v>20</v>
      </c>
      <c r="C595" s="202"/>
      <c r="D595" s="95">
        <v>5</v>
      </c>
      <c r="E595" s="88">
        <f ca="1">COUNTIF($G$6:G595,G595)+COUNTIF(OFFSET($P$6,0,0,IF(MOD(ROW(P595),5)&lt;&gt;0,INT((ROW(P595)-ROW($P$6)+1)/5)*5,INT((ROW(P595)-ROW($P$6))/5)*5),1),G595)</f>
        <v>255</v>
      </c>
      <c r="F595" s="88" t="str">
        <f t="shared" si="242"/>
        <v/>
      </c>
      <c r="G595" s="183">
        <f>TKB!$C$23</f>
        <v>0</v>
      </c>
      <c r="H595" s="89"/>
      <c r="I595" s="90" t="str">
        <f t="shared" si="243"/>
        <v/>
      </c>
      <c r="J595" s="91" t="str">
        <f t="shared" si="249"/>
        <v/>
      </c>
      <c r="K595" s="72"/>
      <c r="L595" s="202"/>
      <c r="M595" s="87">
        <v>5</v>
      </c>
      <c r="N595" s="84" t="str">
        <f ca="1">IF(P595=0,"",COUNTIF($P$6:P595,P595)+COUNTIF(OFFSET($G$6,0,0,INT((ROW(G595)-ROW($G$6))/5+1)*5,1),P595))</f>
        <v/>
      </c>
      <c r="O595" s="92" t="str">
        <f t="shared" si="245"/>
        <v/>
      </c>
      <c r="P595" s="183">
        <f>TKB!$D$23</f>
        <v>0</v>
      </c>
      <c r="Q595" s="89"/>
      <c r="R595" s="90" t="str">
        <f t="shared" si="246"/>
        <v/>
      </c>
      <c r="S595" s="91" t="str">
        <f t="shared" si="247"/>
        <v/>
      </c>
      <c r="U595" s="42"/>
      <c r="V595" s="122"/>
      <c r="W595" s="126"/>
      <c r="X595" s="78"/>
    </row>
    <row r="596" spans="1:24" s="77" customFormat="1" ht="24" customHeight="1" x14ac:dyDescent="0.2">
      <c r="A596" s="34" t="str">
        <f t="shared" si="250"/>
        <v/>
      </c>
      <c r="B596" s="35">
        <f t="shared" si="248"/>
        <v>20</v>
      </c>
      <c r="C596" s="197" t="str">
        <f>CONCATENATE("Sáu ",CHAR(10),DAY(V573+4),"/",MONTH(V573+4))</f>
        <v>Sáu 
22/1</v>
      </c>
      <c r="D596" s="67">
        <v>1</v>
      </c>
      <c r="E596" s="68">
        <f ca="1">COUNTIF($G$6:G596,G596)+COUNTIF(OFFSET($P$6,0,0,IF(MOD(ROW(P596),5)&lt;&gt;0,INT((ROW(P596)-ROW($P$6)+1)/5)*5,INT((ROW(P596)-ROW($P$6))/5)*5),1),G596)</f>
        <v>20</v>
      </c>
      <c r="F596" s="68">
        <f t="shared" ca="1" si="242"/>
        <v>20</v>
      </c>
      <c r="G596" s="182" t="str">
        <f>TKB!$C$24</f>
        <v>Mĩ thuật TC</v>
      </c>
      <c r="H596" s="93"/>
      <c r="I596" s="70" t="str">
        <f t="shared" ca="1" si="243"/>
        <v>VT: đề tài mùa xuân</v>
      </c>
      <c r="J596" s="71">
        <f t="shared" ca="1" si="249"/>
        <v>0</v>
      </c>
      <c r="K596" s="72"/>
      <c r="L596" s="197" t="str">
        <f>+C596</f>
        <v>Sáu 
22/1</v>
      </c>
      <c r="M596" s="67">
        <v>1</v>
      </c>
      <c r="N596" s="94">
        <f ca="1">IF(P596=0,"",COUNTIF($P$6:P596,P596)+COUNTIF(OFFSET($G$6,0,0,INT((ROW(G596)-ROW($G$6))/5+1)*5,1),P596))</f>
        <v>60</v>
      </c>
      <c r="O596" s="94" t="e">
        <f t="shared" ca="1" si="245"/>
        <v>#N/A</v>
      </c>
      <c r="P596" s="181" t="str">
        <f>TKB!$D$24</f>
        <v>HDH-T</v>
      </c>
      <c r="Q596" s="93"/>
      <c r="R596" s="82" t="e">
        <f t="shared" ca="1" si="246"/>
        <v>#N/A</v>
      </c>
      <c r="S596" s="71" t="e">
        <f t="shared" ca="1" si="247"/>
        <v>#N/A</v>
      </c>
      <c r="U596" s="42"/>
      <c r="V596" s="122"/>
      <c r="W596" s="126"/>
      <c r="X596" s="78"/>
    </row>
    <row r="597" spans="1:24" s="77" customFormat="1" ht="24" customHeight="1" x14ac:dyDescent="0.2">
      <c r="A597" s="34" t="str">
        <f t="shared" si="250"/>
        <v/>
      </c>
      <c r="B597" s="35">
        <f t="shared" si="248"/>
        <v>20</v>
      </c>
      <c r="C597" s="198"/>
      <c r="D597" s="79">
        <v>2</v>
      </c>
      <c r="E597" s="80">
        <f ca="1">COUNTIF($G$6:G597,G597)+COUNTIF(OFFSET($P$6,0,0,IF(MOD(ROW(P597),5)&lt;&gt;0,INT((ROW(P597)-ROW($P$6)+1)/5)*5,INT((ROW(P597)-ROW($P$6))/5)*5),1),G597)</f>
        <v>20</v>
      </c>
      <c r="F597" s="80">
        <f t="shared" ca="1" si="242"/>
        <v>20</v>
      </c>
      <c r="G597" s="182" t="str">
        <f>TKB!$C$25</f>
        <v>Tập làm văn</v>
      </c>
      <c r="H597" s="81"/>
      <c r="I597" s="82" t="str">
        <f t="shared" ca="1" si="243"/>
        <v>Tả ngắn về bốn mùa.</v>
      </c>
      <c r="J597" s="83" t="str">
        <f t="shared" ca="1" si="249"/>
        <v>MT-MC,bảng phụ</v>
      </c>
      <c r="K597" s="72"/>
      <c r="L597" s="198"/>
      <c r="M597" s="79">
        <v>2</v>
      </c>
      <c r="N597" s="84">
        <f ca="1">IF(P597=0,"",COUNTIF($P$6:P597,P597)+COUNTIF(OFFSET($G$6,0,0,INT((ROW(G597)-ROW($G$6))/5+1)*5,1),P597))</f>
        <v>20</v>
      </c>
      <c r="O597" s="84">
        <f t="shared" ca="1" si="245"/>
        <v>20</v>
      </c>
      <c r="P597" s="182" t="str">
        <f>TKB!$D$25</f>
        <v>HĐTT-SHL</v>
      </c>
      <c r="Q597" s="81"/>
      <c r="R597" s="82" t="str">
        <f t="shared" ca="1" si="246"/>
        <v>Sơ kết tuần 20</v>
      </c>
      <c r="S597" s="83" t="str">
        <f t="shared" ca="1" si="247"/>
        <v>phần thưởng</v>
      </c>
      <c r="U597" s="42"/>
      <c r="V597" s="122"/>
      <c r="W597" s="126"/>
      <c r="X597" s="78"/>
    </row>
    <row r="598" spans="1:24" s="77" customFormat="1" ht="24" customHeight="1" x14ac:dyDescent="0.2">
      <c r="A598" s="34" t="str">
        <f t="shared" si="250"/>
        <v/>
      </c>
      <c r="B598" s="35">
        <f t="shared" si="248"/>
        <v>20</v>
      </c>
      <c r="C598" s="198"/>
      <c r="D598" s="73">
        <v>3</v>
      </c>
      <c r="E598" s="84">
        <f ca="1">COUNTIF($G$6:G598,G598)+COUNTIF(OFFSET($P$6,0,0,IF(MOD(ROW(P598),5)&lt;&gt;0,INT((ROW(P598)-ROW($P$6)+1)/5)*5,INT((ROW(P598)-ROW($P$6))/5)*5),1),G598)</f>
        <v>100</v>
      </c>
      <c r="F598" s="84">
        <f t="shared" ca="1" si="242"/>
        <v>100</v>
      </c>
      <c r="G598" s="182" t="str">
        <f>TKB!$C$26</f>
        <v>Toán</v>
      </c>
      <c r="H598" s="81"/>
      <c r="I598" s="82" t="str">
        <f t="shared" ca="1" si="243"/>
        <v>Bảng nhân</v>
      </c>
      <c r="J598" s="83" t="str">
        <f t="shared" ca="1" si="249"/>
        <v>SGK, bảng phụ, MT-MC</v>
      </c>
      <c r="K598" s="72"/>
      <c r="L598" s="198"/>
      <c r="M598" s="73">
        <v>3</v>
      </c>
      <c r="N598" s="84" t="str">
        <f ca="1">IF(P598=0,"",COUNTIF($P$6:P598,P598)+COUNTIF(OFFSET($G$6,0,0,INT((ROW(G598)-ROW($G$6))/5+1)*5,1),P598))</f>
        <v/>
      </c>
      <c r="O598" s="74" t="str">
        <f t="shared" si="245"/>
        <v/>
      </c>
      <c r="P598" s="185">
        <f>TKB!$D$26</f>
        <v>0</v>
      </c>
      <c r="Q598" s="81"/>
      <c r="R598" s="82" t="str">
        <f t="shared" si="246"/>
        <v/>
      </c>
      <c r="S598" s="83" t="str">
        <f t="shared" si="247"/>
        <v/>
      </c>
      <c r="U598" s="42"/>
      <c r="V598" s="122"/>
      <c r="W598" s="126"/>
      <c r="X598" s="78"/>
    </row>
    <row r="599" spans="1:24" s="77" customFormat="1" ht="24" customHeight="1" x14ac:dyDescent="0.2">
      <c r="A599" s="34" t="str">
        <f t="shared" si="250"/>
        <v/>
      </c>
      <c r="B599" s="35">
        <f t="shared" si="248"/>
        <v>20</v>
      </c>
      <c r="C599" s="198"/>
      <c r="D599" s="79">
        <v>4</v>
      </c>
      <c r="E599" s="84">
        <f ca="1">COUNTIF($G$6:G599,G599)+COUNTIF(OFFSET($P$6,0,0,IF(MOD(ROW(P599),5)&lt;&gt;0,INT((ROW(P599)-ROW($P$6)+1)/5)*5,INT((ROW(P599)-ROW($P$6))/5)*5),1),G599)</f>
        <v>20</v>
      </c>
      <c r="F599" s="84">
        <f t="shared" ca="1" si="242"/>
        <v>20</v>
      </c>
      <c r="G599" s="182" t="str">
        <f>TKB!$C$27</f>
        <v>Đạo đức</v>
      </c>
      <c r="H599" s="81"/>
      <c r="I599" s="82" t="str">
        <f t="shared" ca="1" si="243"/>
        <v>Trả lại của rơi ( tiết 2)</v>
      </c>
      <c r="J599" s="83" t="str">
        <f t="shared" ca="1" si="249"/>
        <v>Tranh, máy chiếu</v>
      </c>
      <c r="K599" s="72"/>
      <c r="L599" s="198"/>
      <c r="M599" s="79">
        <v>4</v>
      </c>
      <c r="N599" s="84" t="str">
        <f ca="1">IF(P599=0,"",COUNTIF($P$6:P599,P599)+COUNTIF(OFFSET($G$6,0,0,INT((ROW(G599)-ROW($G$6))/5+1)*5,1),P599))</f>
        <v/>
      </c>
      <c r="O599" s="84" t="str">
        <f t="shared" si="245"/>
        <v/>
      </c>
      <c r="P599" s="182">
        <f>TKB!$D$27</f>
        <v>0</v>
      </c>
      <c r="Q599" s="81"/>
      <c r="R599" s="82" t="str">
        <f t="shared" si="246"/>
        <v/>
      </c>
      <c r="S599" s="83" t="str">
        <f t="shared" si="247"/>
        <v/>
      </c>
      <c r="U599" s="42"/>
      <c r="V599" s="122"/>
      <c r="W599" s="126"/>
      <c r="X599" s="78"/>
    </row>
    <row r="600" spans="1:24" s="77" customFormat="1" ht="24" customHeight="1" thickBot="1" x14ac:dyDescent="0.25">
      <c r="A600" s="34" t="str">
        <f t="shared" si="250"/>
        <v/>
      </c>
      <c r="B600" s="35">
        <f t="shared" si="248"/>
        <v>20</v>
      </c>
      <c r="C600" s="199"/>
      <c r="D600" s="96">
        <v>5</v>
      </c>
      <c r="E600" s="97">
        <f ca="1">COUNTIF($G$6:G600,G600)+COUNTIF(OFFSET($P$6,0,0,IF(MOD(ROW(P600),5)&lt;&gt;0,INT((ROW(P600)-ROW($P$6)+1)/5)*5,INT((ROW(P600)-ROW($P$6))/5)*5),1),G600)</f>
        <v>257</v>
      </c>
      <c r="F600" s="97" t="str">
        <f t="shared" si="242"/>
        <v/>
      </c>
      <c r="G600" s="184">
        <f>TKB!$C$28</f>
        <v>0</v>
      </c>
      <c r="H600" s="98" t="str">
        <f t="shared" ref="H600" si="251">IF(AND($M$1&lt;&gt;"",F600&lt;&gt;""),$M$1,IF(LEN(G600)&gt;$Q$1,RIGHT(G600,$Q$1),""))</f>
        <v/>
      </c>
      <c r="I600" s="99" t="str">
        <f t="shared" si="243"/>
        <v/>
      </c>
      <c r="J600" s="100" t="str">
        <f t="shared" si="249"/>
        <v/>
      </c>
      <c r="K600" s="72"/>
      <c r="L600" s="199"/>
      <c r="M600" s="101">
        <v>5</v>
      </c>
      <c r="N600" s="97" t="str">
        <f ca="1">IF(P600=0,"",COUNTIF($P$6:P600,P600)+COUNTIF(OFFSET($G$6,0,0,INT((ROW(G600)-ROW($G$6))/5+1)*5,1),P600))</f>
        <v/>
      </c>
      <c r="O600" s="97" t="str">
        <f t="shared" si="245"/>
        <v/>
      </c>
      <c r="P600" s="184">
        <f>TKB!$D$28</f>
        <v>0</v>
      </c>
      <c r="Q600" s="98" t="str">
        <f t="shared" ref="Q600" si="252">IF(AND($M$1&lt;&gt;"",O600&lt;&gt;""),$M$1,IF(LEN(P600)&gt;$Q$1,RIGHT(P600,$Q$1),""))</f>
        <v/>
      </c>
      <c r="R600" s="99" t="str">
        <f t="shared" si="246"/>
        <v/>
      </c>
      <c r="S600" s="100" t="str">
        <f t="shared" si="247"/>
        <v/>
      </c>
      <c r="U600" s="42"/>
      <c r="V600" s="122"/>
      <c r="W600" s="126"/>
      <c r="X600" s="78"/>
    </row>
    <row r="601" spans="1:24" s="34" customFormat="1" ht="24" customHeight="1" x14ac:dyDescent="0.2">
      <c r="A601" s="34" t="str">
        <f t="shared" si="250"/>
        <v/>
      </c>
      <c r="B601" s="35">
        <f t="shared" si="248"/>
        <v>20</v>
      </c>
      <c r="C601" s="206"/>
      <c r="D601" s="206"/>
      <c r="E601" s="206"/>
      <c r="F601" s="206"/>
      <c r="G601" s="206"/>
      <c r="H601" s="206"/>
      <c r="I601" s="206"/>
      <c r="J601" s="206"/>
      <c r="K601" s="179"/>
      <c r="L601" s="207"/>
      <c r="M601" s="207"/>
      <c r="N601" s="207"/>
      <c r="O601" s="207"/>
      <c r="P601" s="207"/>
      <c r="Q601" s="207"/>
      <c r="R601" s="207"/>
      <c r="S601" s="207"/>
      <c r="U601" s="42"/>
      <c r="V601" s="122"/>
      <c r="W601" s="126"/>
      <c r="X601" s="43"/>
    </row>
    <row r="602" spans="1:24" s="34" customFormat="1" ht="57.95" customHeight="1" x14ac:dyDescent="0.2">
      <c r="A602" s="34" t="str">
        <f t="shared" si="250"/>
        <v/>
      </c>
      <c r="B602" s="35">
        <f t="shared" ref="B602" si="253">+B603</f>
        <v>21</v>
      </c>
      <c r="C602" s="102" t="str">
        <f>'HUONG DAN'!B54</f>
        <v>©Trường Tiểu học Lê Ngọc Hân, Gia Lâm</v>
      </c>
      <c r="D602" s="179"/>
      <c r="E602" s="103"/>
      <c r="F602" s="103"/>
      <c r="G602" s="104"/>
      <c r="H602" s="104"/>
      <c r="I602" s="104"/>
      <c r="J602" s="104"/>
      <c r="K602" s="104"/>
      <c r="L602" s="180"/>
      <c r="M602" s="180"/>
      <c r="N602" s="105"/>
      <c r="O602" s="105"/>
      <c r="P602" s="106"/>
      <c r="Q602" s="106"/>
      <c r="R602" s="208"/>
      <c r="S602" s="208"/>
      <c r="U602" s="42"/>
      <c r="V602" s="122"/>
      <c r="W602" s="126"/>
      <c r="X602" s="43"/>
    </row>
    <row r="603" spans="1:24" s="34" customFormat="1" ht="24" customHeight="1" thickBot="1" x14ac:dyDescent="0.25">
      <c r="A603" s="34" t="str">
        <f t="shared" si="250"/>
        <v/>
      </c>
      <c r="B603" s="35">
        <f t="shared" ref="B603" si="254">+C603</f>
        <v>21</v>
      </c>
      <c r="C603" s="203">
        <f>+C573+1</f>
        <v>21</v>
      </c>
      <c r="D603" s="203"/>
      <c r="E603" s="44"/>
      <c r="F603" s="103" t="str">
        <f>CONCATENATE("(Từ ngày ",DAY(V603)&amp;"/"&amp; MONTH(V603) &amp;"/"&amp;YEAR(V603)&amp; " đến ngày "  &amp;DAY(V603+4)&amp;  "/" &amp; MONTH(V603+4) &amp; "/" &amp; YEAR(V603+4),")")</f>
        <v>(Từ ngày 25/1/2021 đến ngày 29/1/2021)</v>
      </c>
      <c r="G603" s="104"/>
      <c r="H603" s="104"/>
      <c r="I603" s="40"/>
      <c r="J603" s="40"/>
      <c r="K603" s="40"/>
      <c r="L603" s="48"/>
      <c r="M603" s="48"/>
      <c r="N603" s="49"/>
      <c r="O603" s="49"/>
      <c r="P603" s="50"/>
      <c r="Q603" s="50"/>
      <c r="R603" s="47"/>
      <c r="S603" s="47"/>
      <c r="U603" s="51" t="s">
        <v>32</v>
      </c>
      <c r="V603" s="122">
        <f>$U$1+(C603-1)*7+W603</f>
        <v>44221</v>
      </c>
      <c r="W603" s="127">
        <v>0</v>
      </c>
      <c r="X603" s="43"/>
    </row>
    <row r="604" spans="1:24" s="52" customFormat="1" ht="24" customHeight="1" x14ac:dyDescent="0.2">
      <c r="A604" s="34" t="str">
        <f t="shared" si="250"/>
        <v/>
      </c>
      <c r="B604" s="35">
        <f t="shared" ref="B604:B605" si="255">+B603</f>
        <v>21</v>
      </c>
      <c r="C604" s="204" t="s">
        <v>31</v>
      </c>
      <c r="D604" s="204"/>
      <c r="E604" s="205"/>
      <c r="F604" s="204"/>
      <c r="G604" s="204"/>
      <c r="H604" s="204"/>
      <c r="I604" s="204"/>
      <c r="J604" s="204"/>
      <c r="K604" s="107"/>
      <c r="L604" s="204" t="s">
        <v>0</v>
      </c>
      <c r="M604" s="204"/>
      <c r="N604" s="204"/>
      <c r="O604" s="204"/>
      <c r="P604" s="204"/>
      <c r="Q604" s="204"/>
      <c r="R604" s="204"/>
      <c r="S604" s="204"/>
      <c r="U604" s="42"/>
      <c r="V604" s="123"/>
      <c r="W604" s="128"/>
      <c r="X604" s="53"/>
    </row>
    <row r="605" spans="1:24" s="64" customFormat="1" ht="42.75" x14ac:dyDescent="0.2">
      <c r="A605" s="34" t="str">
        <f t="shared" si="250"/>
        <v/>
      </c>
      <c r="B605" s="35">
        <f t="shared" si="255"/>
        <v>21</v>
      </c>
      <c r="C605" s="108" t="s">
        <v>1</v>
      </c>
      <c r="D605" s="109" t="s">
        <v>2</v>
      </c>
      <c r="E605" s="110" t="s">
        <v>25</v>
      </c>
      <c r="F605" s="110" t="s">
        <v>3</v>
      </c>
      <c r="G605" s="111" t="s">
        <v>10</v>
      </c>
      <c r="H605" s="111" t="s">
        <v>24</v>
      </c>
      <c r="I605" s="111" t="s">
        <v>4</v>
      </c>
      <c r="J605" s="112" t="s">
        <v>5</v>
      </c>
      <c r="K605" s="59"/>
      <c r="L605" s="60" t="s">
        <v>1</v>
      </c>
      <c r="M605" s="61" t="s">
        <v>2</v>
      </c>
      <c r="N605" s="62" t="s">
        <v>25</v>
      </c>
      <c r="O605" s="56" t="s">
        <v>3</v>
      </c>
      <c r="P605" s="63" t="s">
        <v>11</v>
      </c>
      <c r="Q605" s="63" t="s">
        <v>24</v>
      </c>
      <c r="R605" s="63" t="s">
        <v>4</v>
      </c>
      <c r="S605" s="58" t="s">
        <v>5</v>
      </c>
      <c r="U605" s="65"/>
      <c r="V605" s="124"/>
      <c r="W605" s="129"/>
      <c r="X605" s="66"/>
    </row>
    <row r="606" spans="1:24" s="77" customFormat="1" ht="24" customHeight="1" x14ac:dyDescent="0.2">
      <c r="A606" s="34" t="str">
        <f t="shared" si="250"/>
        <v/>
      </c>
      <c r="B606" s="35">
        <f t="shared" si="248"/>
        <v>21</v>
      </c>
      <c r="C606" s="197" t="str">
        <f>CONCATENATE("Hai  ",CHAR(10),DAY(V603),"/",MONTH(V603))</f>
        <v>Hai  
25/1</v>
      </c>
      <c r="D606" s="67">
        <v>1</v>
      </c>
      <c r="E606" s="68">
        <f ca="1">COUNTIF($G$6:G606,G606)+COUNTIF(OFFSET($P$6,0,0,IF(MOD(ROW(P606),5)&lt;&gt;0,INT((ROW(P606)-ROW($P$6)+1)/5)*5,INT((ROW(P606)-ROW($P$6))/5)*5),1),G606)</f>
        <v>21</v>
      </c>
      <c r="F606" s="68">
        <f t="shared" ref="F606:F630" ca="1" si="256">IF(G606=0,"",VLOOKUP(E606&amp;G606,PPCT,2,0))</f>
        <v>21</v>
      </c>
      <c r="G606" s="181" t="str">
        <f>TKB!$C$4</f>
        <v>HĐTT-CC</v>
      </c>
      <c r="H606" s="69"/>
      <c r="I606" s="70" t="str">
        <f t="shared" ref="I606:I630" ca="1" si="257">IF(G606=0,"",VLOOKUP(E606&amp;G606,PPCT,6,0))</f>
        <v>Chào cờ</v>
      </c>
      <c r="J606" s="71">
        <f t="shared" ref="J606:J618" ca="1" si="258">IF(G606=0,"",VLOOKUP(E606&amp;G606,PPCT,7,0))</f>
        <v>0</v>
      </c>
      <c r="K606" s="72"/>
      <c r="L606" s="198" t="str">
        <f>+C606</f>
        <v>Hai  
25/1</v>
      </c>
      <c r="M606" s="73">
        <v>1</v>
      </c>
      <c r="N606" s="74">
        <f ca="1">IF(P606=0,"",COUNTIF($P$6:P606,P606)+COUNTIF(OFFSET($G$6,0,0,INT((ROW(G606)-ROW($G$6))/5+1)*5,1),P606))</f>
        <v>21</v>
      </c>
      <c r="O606" s="68">
        <f t="shared" ref="O606:O630" ca="1" si="259">IF(P606=0,"",VLOOKUP(N606&amp;P606,PPCT,2,0))</f>
        <v>21</v>
      </c>
      <c r="P606" s="185" t="str">
        <f>TKB!$D$4</f>
        <v>Âm nhạc</v>
      </c>
      <c r="Q606" s="69"/>
      <c r="R606" s="75" t="str">
        <f t="shared" ref="R606:R630" ca="1" si="260">IF(P606=0,"",VLOOKUP(N606&amp;P606,PPCT,6,0))</f>
        <v>Họ hát bài: Hoa lá mùa xuân.</v>
      </c>
      <c r="S606" s="76">
        <f t="shared" ref="S606:S630" ca="1" si="261">IF(P606=0,"",VLOOKUP(N606&amp;P606,PPCT,7,0))</f>
        <v>0</v>
      </c>
      <c r="U606" s="42"/>
      <c r="V606" s="122"/>
      <c r="W606" s="126"/>
      <c r="X606" s="78"/>
    </row>
    <row r="607" spans="1:24" s="77" customFormat="1" ht="24" customHeight="1" x14ac:dyDescent="0.2">
      <c r="A607" s="34" t="str">
        <f t="shared" si="250"/>
        <v/>
      </c>
      <c r="B607" s="35">
        <f t="shared" si="248"/>
        <v>21</v>
      </c>
      <c r="C607" s="198"/>
      <c r="D607" s="79">
        <v>2</v>
      </c>
      <c r="E607" s="80">
        <f ca="1">COUNTIF($G$6:G607,G607)+COUNTIF(OFFSET($P$6,0,0,IF(MOD(ROW(P607),5)&lt;&gt;0,INT((ROW(P607)-ROW($P$6)+1)/5)*5,INT((ROW(P607)-ROW($P$6))/5)*5),1),G607)</f>
        <v>101</v>
      </c>
      <c r="F607" s="80">
        <f t="shared" ca="1" si="256"/>
        <v>101</v>
      </c>
      <c r="G607" s="182" t="str">
        <f>TKB!$C$5</f>
        <v>Toán</v>
      </c>
      <c r="H607" s="81"/>
      <c r="I607" s="82" t="str">
        <f t="shared" ca="1" si="257"/>
        <v>Luyện tập</v>
      </c>
      <c r="J607" s="83" t="str">
        <f t="shared" ca="1" si="258"/>
        <v>SGK, bảng phụ, MT-MC</v>
      </c>
      <c r="K607" s="72"/>
      <c r="L607" s="198"/>
      <c r="M607" s="79">
        <v>2</v>
      </c>
      <c r="N607" s="84">
        <f ca="1">IF(P607=0,"",COUNTIF($P$6:P607,P607)+COUNTIF(OFFSET($G$6,0,0,INT((ROW(G607)-ROW($G$6))/5+1)*5,1),P607))</f>
        <v>41</v>
      </c>
      <c r="O607" s="84">
        <f t="shared" ca="1" si="259"/>
        <v>41</v>
      </c>
      <c r="P607" s="182" t="str">
        <f>TKB!$D$5</f>
        <v>Thể dục</v>
      </c>
      <c r="Q607" s="81"/>
      <c r="R607" s="82" t="str">
        <f t="shared" ca="1" si="260"/>
        <v>Một số rèn luyện tư thế cơ bản. TC: Chạy đổi chỗ, vỗ tay nhau.</v>
      </c>
      <c r="S607" s="85">
        <f t="shared" ca="1" si="261"/>
        <v>0</v>
      </c>
      <c r="U607" s="42"/>
      <c r="V607" s="122"/>
      <c r="W607" s="126"/>
      <c r="X607" s="78"/>
    </row>
    <row r="608" spans="1:24" s="77" customFormat="1" ht="24" customHeight="1" x14ac:dyDescent="0.2">
      <c r="A608" s="34" t="str">
        <f t="shared" si="250"/>
        <v/>
      </c>
      <c r="B608" s="35">
        <f t="shared" si="248"/>
        <v>21</v>
      </c>
      <c r="C608" s="198"/>
      <c r="D608" s="73">
        <v>3</v>
      </c>
      <c r="E608" s="84">
        <f ca="1">COUNTIF($G$6:G608,G608)+COUNTIF(OFFSET($P$6,0,0,IF(MOD(ROW(P608),5)&lt;&gt;0,INT((ROW(P608)-ROW($P$6)+1)/5)*5,INT((ROW(P608)-ROW($P$6))/5)*5),1),G608)</f>
        <v>61</v>
      </c>
      <c r="F608" s="84">
        <f t="shared" ca="1" si="256"/>
        <v>61</v>
      </c>
      <c r="G608" s="182" t="str">
        <f>TKB!$C$6</f>
        <v>Tập đọc</v>
      </c>
      <c r="H608" s="81"/>
      <c r="I608" s="82" t="str">
        <f t="shared" ca="1" si="257"/>
        <v>Chim sơn ca và bông cúc trắng</v>
      </c>
      <c r="J608" s="83" t="str">
        <f t="shared" ca="1" si="258"/>
        <v>Máy chiếu, GAĐT</v>
      </c>
      <c r="K608" s="72"/>
      <c r="L608" s="198"/>
      <c r="M608" s="73">
        <v>3</v>
      </c>
      <c r="N608" s="84">
        <f ca="1">IF(P608=0,"",COUNTIF($P$6:P608,P608)+COUNTIF(OFFSET($G$6,0,0,INT((ROW(G608)-ROW($G$6))/5+1)*5,1),P608))</f>
        <v>61</v>
      </c>
      <c r="O608" s="74">
        <f t="shared" ca="1" si="259"/>
        <v>61</v>
      </c>
      <c r="P608" s="185" t="str">
        <f>TKB!$D$6</f>
        <v>HDH-TV</v>
      </c>
      <c r="Q608" s="81"/>
      <c r="R608" s="75" t="str">
        <f t="shared" ca="1" si="260"/>
        <v>Tập làm văn</v>
      </c>
      <c r="S608" s="83" t="str">
        <f t="shared" ca="1" si="261"/>
        <v>Vở CEHTV, BP, PM</v>
      </c>
      <c r="U608" s="42"/>
      <c r="V608" s="122"/>
      <c r="W608" s="126"/>
      <c r="X608" s="78"/>
    </row>
    <row r="609" spans="1:24" s="77" customFormat="1" ht="24" customHeight="1" x14ac:dyDescent="0.2">
      <c r="A609" s="34" t="str">
        <f t="shared" si="250"/>
        <v/>
      </c>
      <c r="B609" s="35">
        <f t="shared" si="248"/>
        <v>21</v>
      </c>
      <c r="C609" s="198"/>
      <c r="D609" s="79">
        <v>4</v>
      </c>
      <c r="E609" s="84">
        <f ca="1">COUNTIF($G$6:G609,G609)+COUNTIF(OFFSET($P$6,0,0,IF(MOD(ROW(P609),5)&lt;&gt;0,INT((ROW(P609)-ROW($P$6)+1)/5)*5,INT((ROW(P609)-ROW($P$6))/5)*5),1),G609)</f>
        <v>62</v>
      </c>
      <c r="F609" s="84">
        <f t="shared" ca="1" si="256"/>
        <v>62</v>
      </c>
      <c r="G609" s="182" t="str">
        <f>TKB!$C$7</f>
        <v>Tập đọc</v>
      </c>
      <c r="H609" s="81"/>
      <c r="I609" s="82" t="str">
        <f t="shared" ca="1" si="257"/>
        <v>Chim sơn ca và bông cúc trắng</v>
      </c>
      <c r="J609" s="83" t="str">
        <f t="shared" ca="1" si="258"/>
        <v>Máy chiếu, GAĐT</v>
      </c>
      <c r="K609" s="72"/>
      <c r="L609" s="198"/>
      <c r="M609" s="79">
        <v>4</v>
      </c>
      <c r="N609" s="84" t="str">
        <f ca="1">IF(P609=0,"",COUNTIF($P$6:P609,P609)+COUNTIF(OFFSET($G$6,0,0,INT((ROW(G609)-ROW($G$6))/5+1)*5,1),P609))</f>
        <v/>
      </c>
      <c r="O609" s="84" t="str">
        <f t="shared" si="259"/>
        <v/>
      </c>
      <c r="P609" s="182">
        <f>TKB!$D$7</f>
        <v>0</v>
      </c>
      <c r="Q609" s="81"/>
      <c r="R609" s="82" t="str">
        <f t="shared" si="260"/>
        <v/>
      </c>
      <c r="S609" s="76" t="str">
        <f t="shared" si="261"/>
        <v/>
      </c>
      <c r="U609" s="42"/>
      <c r="V609" s="122"/>
      <c r="W609" s="126"/>
      <c r="X609" s="78"/>
    </row>
    <row r="610" spans="1:24" s="77" customFormat="1" ht="24" customHeight="1" x14ac:dyDescent="0.2">
      <c r="A610" s="34" t="str">
        <f t="shared" si="250"/>
        <v/>
      </c>
      <c r="B610" s="35">
        <f t="shared" si="248"/>
        <v>21</v>
      </c>
      <c r="C610" s="198"/>
      <c r="D610" s="87">
        <v>5</v>
      </c>
      <c r="E610" s="88">
        <f ca="1">COUNTIF($G$6:G610,G610)+COUNTIF(OFFSET($P$6,0,0,IF(MOD(ROW(P610),5)&lt;&gt;0,INT((ROW(P610)-ROW($P$6)+1)/5)*5,INT((ROW(P610)-ROW($P$6))/5)*5),1),G610)</f>
        <v>261</v>
      </c>
      <c r="F610" s="88" t="str">
        <f t="shared" si="256"/>
        <v/>
      </c>
      <c r="G610" s="183">
        <f>TKB!$C$8</f>
        <v>0</v>
      </c>
      <c r="H610" s="89"/>
      <c r="I610" s="90" t="str">
        <f t="shared" si="257"/>
        <v/>
      </c>
      <c r="J610" s="91" t="str">
        <f t="shared" si="258"/>
        <v/>
      </c>
      <c r="K610" s="72"/>
      <c r="L610" s="198"/>
      <c r="M610" s="87">
        <v>5</v>
      </c>
      <c r="N610" s="84" t="str">
        <f ca="1">IF(P610=0,"",COUNTIF($P$6:P610,P610)+COUNTIF(OFFSET($G$6,0,0,INT((ROW(G610)-ROW($G$6))/5+1)*5,1),P610))</f>
        <v/>
      </c>
      <c r="O610" s="92" t="str">
        <f t="shared" si="259"/>
        <v/>
      </c>
      <c r="P610" s="183">
        <f>TKB!$D$8</f>
        <v>0</v>
      </c>
      <c r="Q610" s="89"/>
      <c r="R610" s="90" t="str">
        <f t="shared" si="260"/>
        <v/>
      </c>
      <c r="S610" s="91" t="str">
        <f t="shared" si="261"/>
        <v/>
      </c>
      <c r="U610" s="42"/>
      <c r="V610" s="122"/>
      <c r="W610" s="126"/>
      <c r="X610" s="78"/>
    </row>
    <row r="611" spans="1:24" s="77" customFormat="1" ht="24" customHeight="1" x14ac:dyDescent="0.2">
      <c r="A611" s="34" t="str">
        <f t="shared" si="250"/>
        <v/>
      </c>
      <c r="B611" s="35">
        <f t="shared" si="248"/>
        <v>21</v>
      </c>
      <c r="C611" s="200" t="str">
        <f>CONCATENATE("Ba  ",CHAR(10),DAY(V603+1),"/",MONTH(V603+1))</f>
        <v>Ba  
26/1</v>
      </c>
      <c r="D611" s="67">
        <v>1</v>
      </c>
      <c r="E611" s="68">
        <f ca="1">COUNTIF($G$6:G611,G611)+COUNTIF(OFFSET($P$6,0,0,IF(MOD(ROW(P611),5)&lt;&gt;0,INT((ROW(P611)-ROW($P$6)+1)/5)*5,INT((ROW(P611)-ROW($P$6))/5)*5),1),G611)</f>
        <v>41</v>
      </c>
      <c r="F611" s="68">
        <f t="shared" ca="1" si="256"/>
        <v>41</v>
      </c>
      <c r="G611" s="182" t="str">
        <f>TKB!$C$9</f>
        <v>Chính tả</v>
      </c>
      <c r="H611" s="93"/>
      <c r="I611" s="70" t="str">
        <f t="shared" ca="1" si="257"/>
        <v>TC: Chim sơn ca và bông cúc trắng.</v>
      </c>
      <c r="J611" s="71" t="str">
        <f t="shared" ca="1" si="258"/>
        <v>vở mẫu, MT-MC</v>
      </c>
      <c r="K611" s="72"/>
      <c r="L611" s="200" t="str">
        <f>+C611</f>
        <v>Ba  
26/1</v>
      </c>
      <c r="M611" s="67">
        <v>1</v>
      </c>
      <c r="N611" s="94">
        <f ca="1">IF(P611=0,"",COUNTIF($P$6:P611,P611)+COUNTIF(OFFSET($G$6,0,0,INT((ROW(G611)-ROW($G$6))/5+1)*5,1),P611))</f>
        <v>21</v>
      </c>
      <c r="O611" s="94">
        <f t="shared" ca="1" si="259"/>
        <v>21</v>
      </c>
      <c r="P611" s="181" t="str">
        <f>TKB!$D$9</f>
        <v>Kể chuyện</v>
      </c>
      <c r="Q611" s="93"/>
      <c r="R611" s="70" t="str">
        <f t="shared" ca="1" si="260"/>
        <v>Chim sơn ca và bông cúc trắng</v>
      </c>
      <c r="S611" s="71" t="str">
        <f t="shared" ca="1" si="261"/>
        <v>Tranh SGK</v>
      </c>
      <c r="U611" s="42"/>
      <c r="V611" s="122"/>
      <c r="W611" s="126"/>
      <c r="X611" s="78"/>
    </row>
    <row r="612" spans="1:24" s="77" customFormat="1" ht="24" customHeight="1" x14ac:dyDescent="0.2">
      <c r="A612" s="34" t="str">
        <f t="shared" si="250"/>
        <v/>
      </c>
      <c r="B612" s="35">
        <f t="shared" si="248"/>
        <v>21</v>
      </c>
      <c r="C612" s="201"/>
      <c r="D612" s="79">
        <v>2</v>
      </c>
      <c r="E612" s="80">
        <f ca="1">COUNTIF($G$6:G612,G612)+COUNTIF(OFFSET($P$6,0,0,IF(MOD(ROW(P612),5)&lt;&gt;0,INT((ROW(P612)-ROW($P$6)+1)/5)*5,INT((ROW(P612)-ROW($P$6))/5)*5),1),G612)</f>
        <v>102</v>
      </c>
      <c r="F612" s="80">
        <f t="shared" ca="1" si="256"/>
        <v>102</v>
      </c>
      <c r="G612" s="182" t="str">
        <f>TKB!$C$10</f>
        <v>Toán</v>
      </c>
      <c r="H612" s="81"/>
      <c r="I612" s="82" t="str">
        <f t="shared" ca="1" si="257"/>
        <v>Đường gấp khúc. Độ dài đường gấp khúc</v>
      </c>
      <c r="J612" s="83" t="str">
        <f t="shared" ca="1" si="258"/>
        <v>SGK, bảng phụ, MT-MC</v>
      </c>
      <c r="K612" s="72"/>
      <c r="L612" s="201"/>
      <c r="M612" s="79">
        <v>2</v>
      </c>
      <c r="N612" s="84">
        <f ca="1">IF(P612=0,"",COUNTIF($P$6:P612,P612)+COUNTIF(OFFSET($G$6,0,0,INT((ROW(G612)-ROW($G$6))/5+1)*5,1),P612))</f>
        <v>42</v>
      </c>
      <c r="O612" s="84">
        <f t="shared" ca="1" si="259"/>
        <v>42</v>
      </c>
      <c r="P612" s="182" t="str">
        <f>TKB!$D$10</f>
        <v>Thể dục</v>
      </c>
      <c r="Q612" s="81"/>
      <c r="R612" s="82" t="str">
        <f t="shared" ca="1" si="260"/>
        <v>Đi theo vaachj kẻ thẳng.</v>
      </c>
      <c r="S612" s="83">
        <f t="shared" ca="1" si="261"/>
        <v>0</v>
      </c>
      <c r="U612" s="42"/>
      <c r="V612" s="122"/>
      <c r="W612" s="126"/>
      <c r="X612" s="78"/>
    </row>
    <row r="613" spans="1:24" s="77" customFormat="1" ht="24" customHeight="1" x14ac:dyDescent="0.2">
      <c r="A613" s="34" t="str">
        <f t="shared" si="250"/>
        <v/>
      </c>
      <c r="B613" s="35">
        <f t="shared" si="248"/>
        <v>21</v>
      </c>
      <c r="C613" s="201"/>
      <c r="D613" s="79">
        <v>3</v>
      </c>
      <c r="E613" s="80">
        <f ca="1">COUNTIF($G$6:G613,G613)+COUNTIF(OFFSET($P$6,0,0,IF(MOD(ROW(P613),5)&lt;&gt;0,INT((ROW(P613)-ROW($P$6)+1)/5)*5,INT((ROW(P613)-ROW($P$6))/5)*5),1),G613)</f>
        <v>21</v>
      </c>
      <c r="F613" s="80">
        <f t="shared" ca="1" si="256"/>
        <v>21</v>
      </c>
      <c r="G613" s="182" t="str">
        <f>TKB!$C$11</f>
        <v>Mĩ thuật</v>
      </c>
      <c r="H613" s="81"/>
      <c r="I613" s="82" t="str">
        <f t="shared" ca="1" si="257"/>
        <v>Mâm quả ngày tết</v>
      </c>
      <c r="J613" s="83">
        <f t="shared" ca="1" si="258"/>
        <v>0</v>
      </c>
      <c r="K613" s="72"/>
      <c r="L613" s="201"/>
      <c r="M613" s="73">
        <v>3</v>
      </c>
      <c r="N613" s="84">
        <f ca="1">IF(P613=0,"",COUNTIF($P$6:P613,P613)+COUNTIF(OFFSET($G$6,0,0,INT((ROW(G613)-ROW($G$6))/5+1)*5,1),P613))</f>
        <v>62</v>
      </c>
      <c r="O613" s="74">
        <f t="shared" ca="1" si="259"/>
        <v>62</v>
      </c>
      <c r="P613" s="185" t="str">
        <f>TKB!$D$11</f>
        <v>HDH-TV</v>
      </c>
      <c r="Q613" s="81"/>
      <c r="R613" s="82" t="str">
        <f t="shared" ca="1" si="260"/>
        <v>Tập đọc-Chính tả</v>
      </c>
      <c r="S613" s="83" t="str">
        <f t="shared" ca="1" si="261"/>
        <v>Vở CEHTV, BP, PM</v>
      </c>
      <c r="U613" s="42"/>
      <c r="V613" s="122"/>
      <c r="W613" s="126"/>
      <c r="X613" s="78"/>
    </row>
    <row r="614" spans="1:24" s="77" customFormat="1" ht="24" customHeight="1" x14ac:dyDescent="0.2">
      <c r="A614" s="34" t="str">
        <f t="shared" si="250"/>
        <v/>
      </c>
      <c r="B614" s="35">
        <f t="shared" si="248"/>
        <v>21</v>
      </c>
      <c r="C614" s="201"/>
      <c r="D614" s="79">
        <v>4</v>
      </c>
      <c r="E614" s="84">
        <f ca="1">COUNTIF($G$6:G614,G614)+COUNTIF(OFFSET($P$6,0,0,IF(MOD(ROW(P614),5)&lt;&gt;0,INT((ROW(P614)-ROW($P$6)+1)/5)*5,INT((ROW(P614)-ROW($P$6))/5)*5),1),G614)</f>
        <v>41</v>
      </c>
      <c r="F614" s="84">
        <f t="shared" ca="1" si="256"/>
        <v>41</v>
      </c>
      <c r="G614" s="182" t="str">
        <f>TKB!$C$12</f>
        <v>Tiếng Anh</v>
      </c>
      <c r="H614" s="81"/>
      <c r="I614" s="82" t="str">
        <f t="shared" ca="1" si="257"/>
        <v>Unit 8. Lesson 6</v>
      </c>
      <c r="J614" s="83">
        <f t="shared" ca="1" si="258"/>
        <v>0</v>
      </c>
      <c r="K614" s="72"/>
      <c r="L614" s="201"/>
      <c r="M614" s="79">
        <v>4</v>
      </c>
      <c r="N614" s="84">
        <f ca="1">IF(P614=0,"",COUNTIF($P$6:P614,P614)+COUNTIF(OFFSET($G$6,0,0,INT((ROW(G614)-ROW($G$6))/5+1)*5,1),P614))</f>
        <v>61</v>
      </c>
      <c r="O614" s="84" t="e">
        <f t="shared" ca="1" si="259"/>
        <v>#N/A</v>
      </c>
      <c r="P614" s="182" t="str">
        <f>TKB!$D$12</f>
        <v>HDH-T</v>
      </c>
      <c r="Q614" s="81"/>
      <c r="R614" s="82" t="e">
        <f t="shared" ca="1" si="260"/>
        <v>#N/A</v>
      </c>
      <c r="S614" s="83" t="e">
        <f t="shared" ca="1" si="261"/>
        <v>#N/A</v>
      </c>
      <c r="U614" s="42"/>
      <c r="V614" s="122"/>
      <c r="W614" s="126"/>
      <c r="X614" s="78"/>
    </row>
    <row r="615" spans="1:24" s="77" customFormat="1" ht="24" customHeight="1" x14ac:dyDescent="0.2">
      <c r="A615" s="34" t="str">
        <f t="shared" si="250"/>
        <v/>
      </c>
      <c r="B615" s="35">
        <f t="shared" si="248"/>
        <v>21</v>
      </c>
      <c r="C615" s="202"/>
      <c r="D615" s="95">
        <v>5</v>
      </c>
      <c r="E615" s="88">
        <f ca="1">COUNTIF($G$6:G615,G615)+COUNTIF(OFFSET($P$6,0,0,IF(MOD(ROW(P615),5)&lt;&gt;0,INT((ROW(P615)-ROW($P$6)+1)/5)*5,INT((ROW(P615)-ROW($P$6))/5)*5),1),G615)</f>
        <v>264</v>
      </c>
      <c r="F615" s="88" t="str">
        <f t="shared" si="256"/>
        <v/>
      </c>
      <c r="G615" s="183">
        <f>TKB!$C$13</f>
        <v>0</v>
      </c>
      <c r="H615" s="89"/>
      <c r="I615" s="90" t="str">
        <f t="shared" si="257"/>
        <v/>
      </c>
      <c r="J615" s="91" t="str">
        <f t="shared" si="258"/>
        <v/>
      </c>
      <c r="K615" s="72"/>
      <c r="L615" s="202"/>
      <c r="M615" s="87">
        <v>5</v>
      </c>
      <c r="N615" s="84" t="str">
        <f ca="1">IF(P615=0,"",COUNTIF($P$6:P615,P615)+COUNTIF(OFFSET($G$6,0,0,INT((ROW(G615)-ROW($G$6))/5+1)*5,1),P615))</f>
        <v/>
      </c>
      <c r="O615" s="92" t="str">
        <f t="shared" si="259"/>
        <v/>
      </c>
      <c r="P615" s="183">
        <f>TKB!$D$13</f>
        <v>0</v>
      </c>
      <c r="Q615" s="89"/>
      <c r="R615" s="90" t="str">
        <f t="shared" si="260"/>
        <v/>
      </c>
      <c r="S615" s="91" t="str">
        <f t="shared" si="261"/>
        <v/>
      </c>
      <c r="U615" s="42"/>
      <c r="V615" s="122"/>
      <c r="W615" s="126"/>
      <c r="X615" s="78"/>
    </row>
    <row r="616" spans="1:24" s="77" customFormat="1" ht="24" customHeight="1" x14ac:dyDescent="0.2">
      <c r="A616" s="34" t="str">
        <f t="shared" si="250"/>
        <v/>
      </c>
      <c r="B616" s="35">
        <f t="shared" si="248"/>
        <v>21</v>
      </c>
      <c r="C616" s="200" t="str">
        <f>CONCATENATE("Tư ",CHAR(10),DAY(V603+2),"/",MONTH(V603+2))</f>
        <v>Tư 
27/1</v>
      </c>
      <c r="D616" s="67">
        <v>1</v>
      </c>
      <c r="E616" s="68">
        <f ca="1">COUNTIF($G$6:G616,G616)+COUNTIF(OFFSET($P$6,0,0,IF(MOD(ROW(P616),5)&lt;&gt;0,INT((ROW(P616)-ROW($P$6)+1)/5)*5,INT((ROW(P616)-ROW($P$6))/5)*5),1),G616)</f>
        <v>63</v>
      </c>
      <c r="F616" s="68">
        <f t="shared" ca="1" si="256"/>
        <v>63</v>
      </c>
      <c r="G616" s="182" t="str">
        <f>TKB!$C$14</f>
        <v>Tập đọc</v>
      </c>
      <c r="H616" s="93"/>
      <c r="I616" s="70" t="str">
        <f t="shared" ca="1" si="257"/>
        <v>Vè chim</v>
      </c>
      <c r="J616" s="71" t="str">
        <f t="shared" ca="1" si="258"/>
        <v>Máy chiếu, GAĐT</v>
      </c>
      <c r="K616" s="72"/>
      <c r="L616" s="200" t="str">
        <f>+C616</f>
        <v>Tư 
27/1</v>
      </c>
      <c r="M616" s="67">
        <v>1</v>
      </c>
      <c r="N616" s="94">
        <f ca="1">IF(P616=0,"",COUNTIF($P$6:P616,P616)+COUNTIF(OFFSET($G$6,0,0,INT((ROW(G616)-ROW($G$6))/5+1)*5,1),P616))</f>
        <v>21</v>
      </c>
      <c r="O616" s="94">
        <f t="shared" ca="1" si="259"/>
        <v>21</v>
      </c>
      <c r="P616" s="181" t="str">
        <f>TKB!$D$14</f>
        <v>HĐTT-ĐS</v>
      </c>
      <c r="Q616" s="93"/>
      <c r="R616" s="70" t="str">
        <f t="shared" ca="1" si="260"/>
        <v>Đọc sách</v>
      </c>
      <c r="S616" s="71" t="str">
        <f t="shared" ca="1" si="261"/>
        <v>sách, truyện</v>
      </c>
      <c r="U616" s="42"/>
      <c r="V616" s="122"/>
      <c r="W616" s="126"/>
      <c r="X616" s="78"/>
    </row>
    <row r="617" spans="1:24" s="77" customFormat="1" ht="24" customHeight="1" x14ac:dyDescent="0.2">
      <c r="A617" s="34" t="str">
        <f t="shared" si="250"/>
        <v/>
      </c>
      <c r="B617" s="35">
        <f t="shared" si="248"/>
        <v>21</v>
      </c>
      <c r="C617" s="201"/>
      <c r="D617" s="79">
        <v>2</v>
      </c>
      <c r="E617" s="80">
        <f ca="1">COUNTIF($G$6:G617,G617)+COUNTIF(OFFSET($P$6,0,0,IF(MOD(ROW(P617),5)&lt;&gt;0,INT((ROW(P617)-ROW($P$6)+1)/5)*5,INT((ROW(P617)-ROW($P$6))/5)*5),1),G617)</f>
        <v>42</v>
      </c>
      <c r="F617" s="80">
        <f t="shared" ca="1" si="256"/>
        <v>42</v>
      </c>
      <c r="G617" s="182" t="str">
        <f>TKB!$C$15</f>
        <v>Tiếng Anh</v>
      </c>
      <c r="H617" s="81"/>
      <c r="I617" s="82" t="str">
        <f t="shared" ca="1" si="257"/>
        <v>Unit 8. Lesson 6</v>
      </c>
      <c r="J617" s="83">
        <f t="shared" ca="1" si="258"/>
        <v>0</v>
      </c>
      <c r="K617" s="72"/>
      <c r="L617" s="201"/>
      <c r="M617" s="79">
        <v>2</v>
      </c>
      <c r="N617" s="84">
        <f ca="1">IF(P617=0,"",COUNTIF($P$6:P617,P617)+COUNTIF(OFFSET($G$6,0,0,INT((ROW(G617)-ROW($G$6))/5+1)*5,1),P617))</f>
        <v>21</v>
      </c>
      <c r="O617" s="84">
        <f t="shared" ca="1" si="259"/>
        <v>24</v>
      </c>
      <c r="P617" s="181" t="str">
        <f>TKB!$D$15</f>
        <v>Âm nhạc TC</v>
      </c>
      <c r="Q617" s="81"/>
      <c r="R617" s="82" t="str">
        <f t="shared" ca="1" si="260"/>
        <v>Kể chuyện âm nhạc. Nghe nhạc - Trò chơi âm nhạc</v>
      </c>
      <c r="S617" s="83">
        <f t="shared" ca="1" si="261"/>
        <v>0</v>
      </c>
      <c r="U617" s="42"/>
      <c r="V617" s="122"/>
      <c r="W617" s="126"/>
      <c r="X617" s="78"/>
    </row>
    <row r="618" spans="1:24" s="77" customFormat="1" ht="24" customHeight="1" x14ac:dyDescent="0.2">
      <c r="A618" s="34" t="str">
        <f t="shared" si="250"/>
        <v/>
      </c>
      <c r="B618" s="35">
        <f t="shared" si="248"/>
        <v>21</v>
      </c>
      <c r="C618" s="201"/>
      <c r="D618" s="79">
        <v>3</v>
      </c>
      <c r="E618" s="80">
        <f ca="1">COUNTIF($G$6:G618,G618)+COUNTIF(OFFSET($P$6,0,0,IF(MOD(ROW(P618),5)&lt;&gt;0,INT((ROW(P618)-ROW($P$6)+1)/5)*5,INT((ROW(P618)-ROW($P$6))/5)*5),1),G618)</f>
        <v>103</v>
      </c>
      <c r="F618" s="80">
        <f t="shared" ca="1" si="256"/>
        <v>103</v>
      </c>
      <c r="G618" s="182" t="str">
        <f>TKB!$C$16</f>
        <v>Toán</v>
      </c>
      <c r="H618" s="81"/>
      <c r="I618" s="82" t="str">
        <f t="shared" ca="1" si="257"/>
        <v>Luyện tập.</v>
      </c>
      <c r="J618" s="83" t="str">
        <f t="shared" ca="1" si="258"/>
        <v>SGK, bảng phụ, MT-MC</v>
      </c>
      <c r="K618" s="72"/>
      <c r="L618" s="201"/>
      <c r="M618" s="73">
        <v>3</v>
      </c>
      <c r="N618" s="84">
        <f ca="1">IF(P618=0,"",COUNTIF($P$6:P618,P618)+COUNTIF(OFFSET($G$6,0,0,INT((ROW(G618)-ROW($G$6))/5+1)*5,1),P618))</f>
        <v>62</v>
      </c>
      <c r="O618" s="74" t="e">
        <f t="shared" ca="1" si="259"/>
        <v>#N/A</v>
      </c>
      <c r="P618" s="185" t="str">
        <f>TKB!$D$16</f>
        <v>HDH-T</v>
      </c>
      <c r="Q618" s="81"/>
      <c r="R618" s="82" t="e">
        <f t="shared" ca="1" si="260"/>
        <v>#N/A</v>
      </c>
      <c r="S618" s="83" t="e">
        <f t="shared" ca="1" si="261"/>
        <v>#N/A</v>
      </c>
      <c r="U618" s="42"/>
      <c r="V618" s="122"/>
      <c r="W618" s="126"/>
      <c r="X618" s="78"/>
    </row>
    <row r="619" spans="1:24" s="77" customFormat="1" ht="24" customHeight="1" x14ac:dyDescent="0.2">
      <c r="A619" s="34" t="str">
        <f t="shared" si="250"/>
        <v/>
      </c>
      <c r="B619" s="35">
        <f t="shared" si="248"/>
        <v>21</v>
      </c>
      <c r="C619" s="201"/>
      <c r="D619" s="79">
        <v>4</v>
      </c>
      <c r="E619" s="84">
        <f ca="1">COUNTIF($G$6:G619,G619)+COUNTIF(OFFSET($P$6,0,0,IF(MOD(ROW(P619),5)&lt;&gt;0,INT((ROW(P619)-ROW($P$6)+1)/5)*5,INT((ROW(P619)-ROW($P$6))/5)*5),1),G619)</f>
        <v>21</v>
      </c>
      <c r="F619" s="84">
        <f t="shared" ca="1" si="256"/>
        <v>21</v>
      </c>
      <c r="G619" s="182" t="str">
        <f>TKB!$C$17</f>
        <v>Tập viết</v>
      </c>
      <c r="H619" s="81"/>
      <c r="I619" s="82" t="str">
        <f t="shared" ca="1" si="257"/>
        <v>Chữ hoa R</v>
      </c>
      <c r="J619" s="83" t="str">
        <f ca="1">IF(G619=0,"",VLOOKUP(E619&amp;G619,PPCT,7,0))</f>
        <v xml:space="preserve">Chữ mẫu, bảng phụ, </v>
      </c>
      <c r="K619" s="72"/>
      <c r="L619" s="201"/>
      <c r="M619" s="79">
        <v>4</v>
      </c>
      <c r="N619" s="84">
        <f ca="1">IF(P619=0,"",COUNTIF($P$6:P619,P619)+COUNTIF(OFFSET($G$6,0,0,INT((ROW(G619)-ROW($G$6))/5+1)*5,1),P619))</f>
        <v>41</v>
      </c>
      <c r="O619" s="84" t="e">
        <f t="shared" ca="1" si="259"/>
        <v>#N/A</v>
      </c>
      <c r="P619" s="182" t="str">
        <f>TKB!$D$17</f>
        <v>HĐTT-CĐ</v>
      </c>
      <c r="Q619" s="81"/>
      <c r="R619" s="82" t="e">
        <f t="shared" ca="1" si="260"/>
        <v>#N/A</v>
      </c>
      <c r="S619" s="83" t="e">
        <f t="shared" ca="1" si="261"/>
        <v>#N/A</v>
      </c>
      <c r="U619" s="42"/>
      <c r="V619" s="122"/>
      <c r="W619" s="126"/>
      <c r="X619" s="78"/>
    </row>
    <row r="620" spans="1:24" s="77" customFormat="1" ht="24" customHeight="1" x14ac:dyDescent="0.2">
      <c r="A620" s="34" t="str">
        <f t="shared" si="250"/>
        <v/>
      </c>
      <c r="B620" s="35">
        <f t="shared" si="248"/>
        <v>21</v>
      </c>
      <c r="C620" s="202"/>
      <c r="D620" s="95">
        <v>5</v>
      </c>
      <c r="E620" s="88">
        <f ca="1">COUNTIF($G$6:G620,G620)+COUNTIF(OFFSET($P$6,0,0,IF(MOD(ROW(P620),5)&lt;&gt;0,INT((ROW(P620)-ROW($P$6)+1)/5)*5,INT((ROW(P620)-ROW($P$6))/5)*5),1),G620)</f>
        <v>266</v>
      </c>
      <c r="F620" s="88" t="str">
        <f t="shared" si="256"/>
        <v/>
      </c>
      <c r="G620" s="183">
        <f>TKB!$C$18</f>
        <v>0</v>
      </c>
      <c r="H620" s="89"/>
      <c r="I620" s="90" t="str">
        <f t="shared" si="257"/>
        <v/>
      </c>
      <c r="J620" s="91" t="str">
        <f t="shared" ref="J620:J630" si="262">IF(G620=0,"",VLOOKUP(E620&amp;G620,PPCT,7,0))</f>
        <v/>
      </c>
      <c r="K620" s="72"/>
      <c r="L620" s="202"/>
      <c r="M620" s="87">
        <v>5</v>
      </c>
      <c r="N620" s="84" t="str">
        <f ca="1">IF(P620=0,"",COUNTIF($P$6:P620,P620)+COUNTIF(OFFSET($G$6,0,0,INT((ROW(G620)-ROW($G$6))/5+1)*5,1),P620))</f>
        <v/>
      </c>
      <c r="O620" s="92" t="str">
        <f t="shared" si="259"/>
        <v/>
      </c>
      <c r="P620" s="183">
        <f>TKB!$D$18</f>
        <v>0</v>
      </c>
      <c r="Q620" s="89"/>
      <c r="R620" s="90" t="str">
        <f t="shared" si="260"/>
        <v/>
      </c>
      <c r="S620" s="91" t="str">
        <f t="shared" si="261"/>
        <v/>
      </c>
      <c r="U620" s="42"/>
      <c r="V620" s="122"/>
      <c r="W620" s="126"/>
      <c r="X620" s="78"/>
    </row>
    <row r="621" spans="1:24" s="77" customFormat="1" ht="24" customHeight="1" x14ac:dyDescent="0.2">
      <c r="A621" s="34" t="str">
        <f t="shared" si="250"/>
        <v/>
      </c>
      <c r="B621" s="35">
        <f t="shared" si="248"/>
        <v>21</v>
      </c>
      <c r="C621" s="200" t="str">
        <f>CONCATENATE("Năm ",CHAR(10),DAY(V603+3),"/",MONTH(V603+3))</f>
        <v>Năm 
28/1</v>
      </c>
      <c r="D621" s="67">
        <v>1</v>
      </c>
      <c r="E621" s="68">
        <f ca="1">COUNTIF($G$6:G621,G621)+COUNTIF(OFFSET($P$6,0,0,IF(MOD(ROW(P621),5)&lt;&gt;0,INT((ROW(P621)-ROW($P$6)+1)/5)*5,INT((ROW(P621)-ROW($P$6))/5)*5),1),G621)</f>
        <v>42</v>
      </c>
      <c r="F621" s="68">
        <f t="shared" ca="1" si="256"/>
        <v>42</v>
      </c>
      <c r="G621" s="181" t="str">
        <f>TKB!$C$19</f>
        <v>Chính tả</v>
      </c>
      <c r="H621" s="93"/>
      <c r="I621" s="70" t="str">
        <f t="shared" ca="1" si="257"/>
        <v>NV: Sân chim.</v>
      </c>
      <c r="J621" s="71" t="str">
        <f t="shared" ca="1" si="262"/>
        <v>vở mẫu, MT-MC</v>
      </c>
      <c r="K621" s="72"/>
      <c r="L621" s="200" t="str">
        <f>+C621</f>
        <v>Năm 
28/1</v>
      </c>
      <c r="M621" s="67">
        <v>1</v>
      </c>
      <c r="N621" s="94">
        <f ca="1">IF(P621=0,"",COUNTIF($P$6:P621,P621)+COUNTIF(OFFSET($G$6,0,0,INT((ROW(G621)-ROW($G$6))/5+1)*5,1),P621))</f>
        <v>21</v>
      </c>
      <c r="O621" s="94">
        <f t="shared" ca="1" si="259"/>
        <v>21</v>
      </c>
      <c r="P621" s="181" t="str">
        <f>TKB!$D$19</f>
        <v>TN&amp;XH</v>
      </c>
      <c r="Q621" s="93"/>
      <c r="R621" s="70" t="str">
        <f t="shared" ca="1" si="260"/>
        <v>Cuộc sống xung quanh</v>
      </c>
      <c r="S621" s="71" t="str">
        <f t="shared" ca="1" si="261"/>
        <v>Tranh SGK, MT-MC</v>
      </c>
      <c r="U621" s="42"/>
      <c r="V621" s="122"/>
      <c r="W621" s="126"/>
      <c r="X621" s="78"/>
    </row>
    <row r="622" spans="1:24" s="77" customFormat="1" ht="24" customHeight="1" x14ac:dyDescent="0.2">
      <c r="A622" s="34" t="str">
        <f t="shared" si="250"/>
        <v/>
      </c>
      <c r="B622" s="35">
        <f t="shared" si="248"/>
        <v>21</v>
      </c>
      <c r="C622" s="201"/>
      <c r="D622" s="79">
        <v>2</v>
      </c>
      <c r="E622" s="80">
        <f ca="1">COUNTIF($G$6:G622,G622)+COUNTIF(OFFSET($P$6,0,0,IF(MOD(ROW(P622),5)&lt;&gt;0,INT((ROW(P622)-ROW($P$6)+1)/5)*5,INT((ROW(P622)-ROW($P$6))/5)*5),1),G622)</f>
        <v>104</v>
      </c>
      <c r="F622" s="80">
        <f t="shared" ca="1" si="256"/>
        <v>104</v>
      </c>
      <c r="G622" s="182" t="str">
        <f>TKB!$C$20</f>
        <v>Toán</v>
      </c>
      <c r="H622" s="81"/>
      <c r="I622" s="82" t="str">
        <f t="shared" ca="1" si="257"/>
        <v>Luyện tập chung</v>
      </c>
      <c r="J622" s="83" t="str">
        <f t="shared" ca="1" si="262"/>
        <v>SGK, bảng phụ, MT-MC</v>
      </c>
      <c r="K622" s="72"/>
      <c r="L622" s="201"/>
      <c r="M622" s="79">
        <v>2</v>
      </c>
      <c r="N622" s="84">
        <f ca="1">IF(P622=0,"",COUNTIF($P$6:P622,P622)+COUNTIF(OFFSET($G$6,0,0,INT((ROW(G622)-ROW($G$6))/5+1)*5,1),P622))</f>
        <v>21</v>
      </c>
      <c r="O622" s="84">
        <f t="shared" ca="1" si="259"/>
        <v>21</v>
      </c>
      <c r="P622" s="182" t="str">
        <f>TKB!$D$20</f>
        <v>Thủ công</v>
      </c>
      <c r="Q622" s="81"/>
      <c r="R622" s="82" t="str">
        <f t="shared" ca="1" si="260"/>
        <v>Gấp, cắt, dán phong bì</v>
      </c>
      <c r="S622" s="83" t="str">
        <f t="shared" ca="1" si="261"/>
        <v>GM, kéo, tranh QT</v>
      </c>
      <c r="U622" s="42"/>
      <c r="V622" s="122"/>
      <c r="W622" s="126"/>
      <c r="X622" s="78"/>
    </row>
    <row r="623" spans="1:24" s="77" customFormat="1" ht="24" customHeight="1" x14ac:dyDescent="0.2">
      <c r="A623" s="34" t="str">
        <f t="shared" si="250"/>
        <v/>
      </c>
      <c r="B623" s="35">
        <f t="shared" si="248"/>
        <v>21</v>
      </c>
      <c r="C623" s="201"/>
      <c r="D623" s="79">
        <v>3</v>
      </c>
      <c r="E623" s="84">
        <f ca="1">COUNTIF($G$6:G623,G623)+COUNTIF(OFFSET($P$6,0,0,IF(MOD(ROW(P623),5)&lt;&gt;0,INT((ROW(P623)-ROW($P$6)+1)/5)*5,INT((ROW(P623)-ROW($P$6))/5)*5),1),G623)</f>
        <v>21</v>
      </c>
      <c r="F623" s="84">
        <f t="shared" ca="1" si="256"/>
        <v>21</v>
      </c>
      <c r="G623" s="182" t="str">
        <f>TKB!$C$21</f>
        <v>Thể dục TC</v>
      </c>
      <c r="H623" s="81"/>
      <c r="I623" s="82" t="str">
        <f t="shared" ca="1" si="257"/>
        <v>Ôn đi theo vạch kẻ thẳng , hai tay chống hông- trò chơi : nhảy ô</v>
      </c>
      <c r="J623" s="83">
        <f t="shared" ca="1" si="262"/>
        <v>0</v>
      </c>
      <c r="K623" s="72"/>
      <c r="L623" s="201"/>
      <c r="M623" s="73">
        <v>3</v>
      </c>
      <c r="N623" s="84">
        <f ca="1">IF(P623=0,"",COUNTIF($P$6:P623,P623)+COUNTIF(OFFSET($G$6,0,0,INT((ROW(G623)-ROW($G$6))/5+1)*5,1),P623))</f>
        <v>63</v>
      </c>
      <c r="O623" s="74">
        <f t="shared" ca="1" si="259"/>
        <v>63</v>
      </c>
      <c r="P623" s="185" t="str">
        <f>TKB!$D$21</f>
        <v>HDH-TV</v>
      </c>
      <c r="Q623" s="81"/>
      <c r="R623" s="82" t="str">
        <f t="shared" ca="1" si="260"/>
        <v>Luyện từ và câu</v>
      </c>
      <c r="S623" s="83" t="str">
        <f t="shared" ca="1" si="261"/>
        <v>Vở CEHTV, BP, PM</v>
      </c>
      <c r="U623" s="42"/>
      <c r="V623" s="122"/>
      <c r="W623" s="126"/>
      <c r="X623" s="78"/>
    </row>
    <row r="624" spans="1:24" s="77" customFormat="1" ht="24" customHeight="1" x14ac:dyDescent="0.2">
      <c r="A624" s="34" t="str">
        <f t="shared" si="250"/>
        <v/>
      </c>
      <c r="B624" s="35">
        <f t="shared" si="248"/>
        <v>21</v>
      </c>
      <c r="C624" s="201"/>
      <c r="D624" s="79">
        <v>4</v>
      </c>
      <c r="E624" s="84">
        <f ca="1">COUNTIF($G$6:G624,G624)+COUNTIF(OFFSET($P$6,0,0,IF(MOD(ROW(P624),5)&lt;&gt;0,INT((ROW(P624)-ROW($P$6)+1)/5)*5,INT((ROW(P624)-ROW($P$6))/5)*5),1),G624)</f>
        <v>21</v>
      </c>
      <c r="F624" s="84">
        <f t="shared" ca="1" si="256"/>
        <v>21</v>
      </c>
      <c r="G624" s="182" t="str">
        <f>TKB!$C$22</f>
        <v>LT &amp; Câu</v>
      </c>
      <c r="H624" s="81"/>
      <c r="I624" s="82" t="str">
        <f t="shared" ca="1" si="257"/>
        <v>MRVT: từ ngữ về chim chóc.Đặt và trả lời câu hỏi Ở đâu?</v>
      </c>
      <c r="J624" s="83" t="str">
        <f t="shared" ca="1" si="262"/>
        <v>bảng phụ, MT-MC</v>
      </c>
      <c r="K624" s="72"/>
      <c r="L624" s="201"/>
      <c r="M624" s="79">
        <v>4</v>
      </c>
      <c r="N624" s="84">
        <f ca="1">IF(P624=0,"",COUNTIF($P$6:P624,P624)+COUNTIF(OFFSET($G$6,0,0,INT((ROW(G624)-ROW($G$6))/5+1)*5,1),P624))</f>
        <v>42</v>
      </c>
      <c r="O624" s="84" t="e">
        <f t="shared" ca="1" si="259"/>
        <v>#N/A</v>
      </c>
      <c r="P624" s="182" t="str">
        <f>TKB!$D$22</f>
        <v>HĐTT-CĐ</v>
      </c>
      <c r="Q624" s="81"/>
      <c r="R624" s="82" t="e">
        <f t="shared" ca="1" si="260"/>
        <v>#N/A</v>
      </c>
      <c r="S624" s="83" t="e">
        <f t="shared" ca="1" si="261"/>
        <v>#N/A</v>
      </c>
      <c r="U624" s="42"/>
      <c r="V624" s="122"/>
      <c r="W624" s="126"/>
      <c r="X624" s="78"/>
    </row>
    <row r="625" spans="1:24" s="77" customFormat="1" ht="24" customHeight="1" x14ac:dyDescent="0.2">
      <c r="A625" s="34" t="str">
        <f t="shared" si="250"/>
        <v/>
      </c>
      <c r="B625" s="35">
        <f t="shared" si="248"/>
        <v>21</v>
      </c>
      <c r="C625" s="202"/>
      <c r="D625" s="95">
        <v>5</v>
      </c>
      <c r="E625" s="88">
        <f ca="1">COUNTIF($G$6:G625,G625)+COUNTIF(OFFSET($P$6,0,0,IF(MOD(ROW(P625),5)&lt;&gt;0,INT((ROW(P625)-ROW($P$6)+1)/5)*5,INT((ROW(P625)-ROW($P$6))/5)*5),1),G625)</f>
        <v>268</v>
      </c>
      <c r="F625" s="88" t="str">
        <f t="shared" si="256"/>
        <v/>
      </c>
      <c r="G625" s="183">
        <f>TKB!$C$23</f>
        <v>0</v>
      </c>
      <c r="H625" s="89"/>
      <c r="I625" s="90" t="str">
        <f t="shared" si="257"/>
        <v/>
      </c>
      <c r="J625" s="91" t="str">
        <f t="shared" si="262"/>
        <v/>
      </c>
      <c r="K625" s="72"/>
      <c r="L625" s="202"/>
      <c r="M625" s="87">
        <v>5</v>
      </c>
      <c r="N625" s="84" t="str">
        <f ca="1">IF(P625=0,"",COUNTIF($P$6:P625,P625)+COUNTIF(OFFSET($G$6,0,0,INT((ROW(G625)-ROW($G$6))/5+1)*5,1),P625))</f>
        <v/>
      </c>
      <c r="O625" s="92" t="str">
        <f t="shared" si="259"/>
        <v/>
      </c>
      <c r="P625" s="183">
        <f>TKB!$D$23</f>
        <v>0</v>
      </c>
      <c r="Q625" s="89"/>
      <c r="R625" s="90" t="str">
        <f t="shared" si="260"/>
        <v/>
      </c>
      <c r="S625" s="91" t="str">
        <f t="shared" si="261"/>
        <v/>
      </c>
      <c r="U625" s="42"/>
      <c r="V625" s="122"/>
      <c r="W625" s="126"/>
      <c r="X625" s="78"/>
    </row>
    <row r="626" spans="1:24" s="77" customFormat="1" ht="24" customHeight="1" x14ac:dyDescent="0.2">
      <c r="A626" s="34" t="str">
        <f t="shared" si="250"/>
        <v/>
      </c>
      <c r="B626" s="35">
        <f t="shared" si="248"/>
        <v>21</v>
      </c>
      <c r="C626" s="197" t="str">
        <f>CONCATENATE("Sáu ",CHAR(10),DAY(V603+4),"/",MONTH(V603+4))</f>
        <v>Sáu 
29/1</v>
      </c>
      <c r="D626" s="67">
        <v>1</v>
      </c>
      <c r="E626" s="68">
        <f ca="1">COUNTIF($G$6:G626,G626)+COUNTIF(OFFSET($P$6,0,0,IF(MOD(ROW(P626),5)&lt;&gt;0,INT((ROW(P626)-ROW($P$6)+1)/5)*5,INT((ROW(P626)-ROW($P$6))/5)*5),1),G626)</f>
        <v>21</v>
      </c>
      <c r="F626" s="68">
        <f t="shared" ca="1" si="256"/>
        <v>21</v>
      </c>
      <c r="G626" s="182" t="str">
        <f>TKB!$C$24</f>
        <v>Mĩ thuật TC</v>
      </c>
      <c r="H626" s="93"/>
      <c r="I626" s="70" t="str">
        <f t="shared" ca="1" si="257"/>
        <v>VT: vẽ chân dung</v>
      </c>
      <c r="J626" s="71">
        <f t="shared" ca="1" si="262"/>
        <v>0</v>
      </c>
      <c r="K626" s="72"/>
      <c r="L626" s="197" t="str">
        <f>+C626</f>
        <v>Sáu 
29/1</v>
      </c>
      <c r="M626" s="67">
        <v>1</v>
      </c>
      <c r="N626" s="94">
        <f ca="1">IF(P626=0,"",COUNTIF($P$6:P626,P626)+COUNTIF(OFFSET($G$6,0,0,INT((ROW(G626)-ROW($G$6))/5+1)*5,1),P626))</f>
        <v>63</v>
      </c>
      <c r="O626" s="94" t="e">
        <f t="shared" ca="1" si="259"/>
        <v>#N/A</v>
      </c>
      <c r="P626" s="181" t="str">
        <f>TKB!$D$24</f>
        <v>HDH-T</v>
      </c>
      <c r="Q626" s="93"/>
      <c r="R626" s="82" t="e">
        <f t="shared" ca="1" si="260"/>
        <v>#N/A</v>
      </c>
      <c r="S626" s="71" t="e">
        <f t="shared" ca="1" si="261"/>
        <v>#N/A</v>
      </c>
      <c r="U626" s="42"/>
      <c r="V626" s="122"/>
      <c r="W626" s="126"/>
      <c r="X626" s="78"/>
    </row>
    <row r="627" spans="1:24" s="77" customFormat="1" ht="24" customHeight="1" x14ac:dyDescent="0.2">
      <c r="A627" s="34" t="str">
        <f t="shared" si="250"/>
        <v/>
      </c>
      <c r="B627" s="35">
        <f t="shared" si="248"/>
        <v>21</v>
      </c>
      <c r="C627" s="198"/>
      <c r="D627" s="79">
        <v>2</v>
      </c>
      <c r="E627" s="80">
        <f ca="1">COUNTIF($G$6:G627,G627)+COUNTIF(OFFSET($P$6,0,0,IF(MOD(ROW(P627),5)&lt;&gt;0,INT((ROW(P627)-ROW($P$6)+1)/5)*5,INT((ROW(P627)-ROW($P$6))/5)*5),1),G627)</f>
        <v>21</v>
      </c>
      <c r="F627" s="80">
        <f t="shared" ca="1" si="256"/>
        <v>21</v>
      </c>
      <c r="G627" s="182" t="str">
        <f>TKB!$C$25</f>
        <v>Tập làm văn</v>
      </c>
      <c r="H627" s="81"/>
      <c r="I627" s="82" t="str">
        <f t="shared" ca="1" si="257"/>
        <v>Đáp lời cảm ơn. Tả ngắn về loài chim.</v>
      </c>
      <c r="J627" s="83" t="str">
        <f t="shared" ca="1" si="262"/>
        <v>MT-MC,bảng phụ</v>
      </c>
      <c r="K627" s="72"/>
      <c r="L627" s="198"/>
      <c r="M627" s="79">
        <v>2</v>
      </c>
      <c r="N627" s="84">
        <f ca="1">IF(P627=0,"",COUNTIF($P$6:P627,P627)+COUNTIF(OFFSET($G$6,0,0,INT((ROW(G627)-ROW($G$6))/5+1)*5,1),P627))</f>
        <v>21</v>
      </c>
      <c r="O627" s="84">
        <f t="shared" ca="1" si="259"/>
        <v>21</v>
      </c>
      <c r="P627" s="182" t="str">
        <f>TKB!$D$25</f>
        <v>HĐTT-SHL</v>
      </c>
      <c r="Q627" s="81"/>
      <c r="R627" s="82" t="str">
        <f t="shared" ca="1" si="260"/>
        <v>Sơ kết tuần 21</v>
      </c>
      <c r="S627" s="83" t="str">
        <f t="shared" ca="1" si="261"/>
        <v>phần thưởng</v>
      </c>
      <c r="U627" s="42"/>
      <c r="V627" s="122"/>
      <c r="W627" s="126"/>
      <c r="X627" s="78"/>
    </row>
    <row r="628" spans="1:24" s="77" customFormat="1" ht="24" customHeight="1" x14ac:dyDescent="0.2">
      <c r="A628" s="34" t="str">
        <f t="shared" si="250"/>
        <v/>
      </c>
      <c r="B628" s="35">
        <f t="shared" si="248"/>
        <v>21</v>
      </c>
      <c r="C628" s="198"/>
      <c r="D628" s="73">
        <v>3</v>
      </c>
      <c r="E628" s="84">
        <f ca="1">COUNTIF($G$6:G628,G628)+COUNTIF(OFFSET($P$6,0,0,IF(MOD(ROW(P628),5)&lt;&gt;0,INT((ROW(P628)-ROW($P$6)+1)/5)*5,INT((ROW(P628)-ROW($P$6))/5)*5),1),G628)</f>
        <v>105</v>
      </c>
      <c r="F628" s="84">
        <f t="shared" ca="1" si="256"/>
        <v>105</v>
      </c>
      <c r="G628" s="182" t="str">
        <f>TKB!$C$26</f>
        <v>Toán</v>
      </c>
      <c r="H628" s="81"/>
      <c r="I628" s="82" t="str">
        <f t="shared" ca="1" si="257"/>
        <v>Luyện tập chung</v>
      </c>
      <c r="J628" s="83" t="str">
        <f t="shared" ca="1" si="262"/>
        <v>SGK, bảng phụ, MT-MC</v>
      </c>
      <c r="K628" s="72"/>
      <c r="L628" s="198"/>
      <c r="M628" s="73">
        <v>3</v>
      </c>
      <c r="N628" s="84" t="str">
        <f ca="1">IF(P628=0,"",COUNTIF($P$6:P628,P628)+COUNTIF(OFFSET($G$6,0,0,INT((ROW(G628)-ROW($G$6))/5+1)*5,1),P628))</f>
        <v/>
      </c>
      <c r="O628" s="74" t="str">
        <f t="shared" si="259"/>
        <v/>
      </c>
      <c r="P628" s="185">
        <f>TKB!$D$26</f>
        <v>0</v>
      </c>
      <c r="Q628" s="81"/>
      <c r="R628" s="82" t="str">
        <f t="shared" si="260"/>
        <v/>
      </c>
      <c r="S628" s="83" t="str">
        <f t="shared" si="261"/>
        <v/>
      </c>
      <c r="U628" s="42"/>
      <c r="V628" s="122"/>
      <c r="W628" s="126"/>
      <c r="X628" s="78"/>
    </row>
    <row r="629" spans="1:24" s="77" customFormat="1" ht="24" customHeight="1" x14ac:dyDescent="0.2">
      <c r="A629" s="34" t="str">
        <f t="shared" si="250"/>
        <v/>
      </c>
      <c r="B629" s="35">
        <f t="shared" si="248"/>
        <v>21</v>
      </c>
      <c r="C629" s="198"/>
      <c r="D629" s="79">
        <v>4</v>
      </c>
      <c r="E629" s="84">
        <f ca="1">COUNTIF($G$6:G629,G629)+COUNTIF(OFFSET($P$6,0,0,IF(MOD(ROW(P629),5)&lt;&gt;0,INT((ROW(P629)-ROW($P$6)+1)/5)*5,INT((ROW(P629)-ROW($P$6))/5)*5),1),G629)</f>
        <v>21</v>
      </c>
      <c r="F629" s="84">
        <f t="shared" ca="1" si="256"/>
        <v>21</v>
      </c>
      <c r="G629" s="182" t="str">
        <f>TKB!$C$27</f>
        <v>Đạo đức</v>
      </c>
      <c r="H629" s="81"/>
      <c r="I629" s="82" t="str">
        <f t="shared" ca="1" si="257"/>
        <v>Biết nói lời yêu cầu đề nghị ( tiết 1)</v>
      </c>
      <c r="J629" s="83" t="str">
        <f t="shared" ca="1" si="262"/>
        <v>Tranh, máy chiếu</v>
      </c>
      <c r="K629" s="72"/>
      <c r="L629" s="198"/>
      <c r="M629" s="79">
        <v>4</v>
      </c>
      <c r="N629" s="84" t="str">
        <f ca="1">IF(P629=0,"",COUNTIF($P$6:P629,P629)+COUNTIF(OFFSET($G$6,0,0,INT((ROW(G629)-ROW($G$6))/5+1)*5,1),P629))</f>
        <v/>
      </c>
      <c r="O629" s="84" t="str">
        <f t="shared" si="259"/>
        <v/>
      </c>
      <c r="P629" s="182">
        <f>TKB!$D$27</f>
        <v>0</v>
      </c>
      <c r="Q629" s="81"/>
      <c r="R629" s="82" t="str">
        <f t="shared" si="260"/>
        <v/>
      </c>
      <c r="S629" s="83" t="str">
        <f t="shared" si="261"/>
        <v/>
      </c>
      <c r="U629" s="42"/>
      <c r="V629" s="122"/>
      <c r="W629" s="126"/>
      <c r="X629" s="78"/>
    </row>
    <row r="630" spans="1:24" s="77" customFormat="1" ht="24" customHeight="1" thickBot="1" x14ac:dyDescent="0.25">
      <c r="A630" s="34" t="str">
        <f t="shared" si="250"/>
        <v/>
      </c>
      <c r="B630" s="35">
        <f t="shared" si="248"/>
        <v>21</v>
      </c>
      <c r="C630" s="199"/>
      <c r="D630" s="96">
        <v>5</v>
      </c>
      <c r="E630" s="97">
        <f ca="1">COUNTIF($G$6:G630,G630)+COUNTIF(OFFSET($P$6,0,0,IF(MOD(ROW(P630),5)&lt;&gt;0,INT((ROW(P630)-ROW($P$6)+1)/5)*5,INT((ROW(P630)-ROW($P$6))/5)*5),1),G630)</f>
        <v>270</v>
      </c>
      <c r="F630" s="97" t="str">
        <f t="shared" si="256"/>
        <v/>
      </c>
      <c r="G630" s="184">
        <f>TKB!$C$28</f>
        <v>0</v>
      </c>
      <c r="H630" s="98" t="str">
        <f t="shared" ref="H630" si="263">IF(AND($M$1&lt;&gt;"",F630&lt;&gt;""),$M$1,IF(LEN(G630)&gt;$Q$1,RIGHT(G630,$Q$1),""))</f>
        <v/>
      </c>
      <c r="I630" s="99" t="str">
        <f t="shared" si="257"/>
        <v/>
      </c>
      <c r="J630" s="100" t="str">
        <f t="shared" si="262"/>
        <v/>
      </c>
      <c r="K630" s="72"/>
      <c r="L630" s="199"/>
      <c r="M630" s="101">
        <v>5</v>
      </c>
      <c r="N630" s="97" t="str">
        <f ca="1">IF(P630=0,"",COUNTIF($P$6:P630,P630)+COUNTIF(OFFSET($G$6,0,0,INT((ROW(G630)-ROW($G$6))/5+1)*5,1),P630))</f>
        <v/>
      </c>
      <c r="O630" s="97" t="str">
        <f t="shared" si="259"/>
        <v/>
      </c>
      <c r="P630" s="184">
        <f>TKB!$D$28</f>
        <v>0</v>
      </c>
      <c r="Q630" s="98" t="str">
        <f t="shared" ref="Q630" si="264">IF(AND($M$1&lt;&gt;"",O630&lt;&gt;""),$M$1,IF(LEN(P630)&gt;$Q$1,RIGHT(P630,$Q$1),""))</f>
        <v/>
      </c>
      <c r="R630" s="99" t="str">
        <f t="shared" si="260"/>
        <v/>
      </c>
      <c r="S630" s="100" t="str">
        <f t="shared" si="261"/>
        <v/>
      </c>
      <c r="U630" s="42"/>
      <c r="V630" s="122"/>
      <c r="W630" s="126"/>
      <c r="X630" s="78"/>
    </row>
    <row r="631" spans="1:24" s="34" customFormat="1" ht="24" customHeight="1" x14ac:dyDescent="0.2">
      <c r="A631" s="34" t="str">
        <f t="shared" si="250"/>
        <v/>
      </c>
      <c r="B631" s="35">
        <f t="shared" si="248"/>
        <v>21</v>
      </c>
      <c r="C631" s="206"/>
      <c r="D631" s="206"/>
      <c r="E631" s="206"/>
      <c r="F631" s="206"/>
      <c r="G631" s="206"/>
      <c r="H631" s="206"/>
      <c r="I631" s="206"/>
      <c r="J631" s="206"/>
      <c r="K631" s="179"/>
      <c r="L631" s="207"/>
      <c r="M631" s="207"/>
      <c r="N631" s="207"/>
      <c r="O631" s="207"/>
      <c r="P631" s="207"/>
      <c r="Q631" s="207"/>
      <c r="R631" s="207"/>
      <c r="S631" s="207"/>
      <c r="U631" s="42"/>
      <c r="V631" s="122"/>
      <c r="W631" s="126"/>
      <c r="X631" s="43"/>
    </row>
    <row r="632" spans="1:24" s="34" customFormat="1" ht="57.95" customHeight="1" x14ac:dyDescent="0.2">
      <c r="A632" s="34" t="str">
        <f t="shared" si="250"/>
        <v/>
      </c>
      <c r="B632" s="35">
        <f t="shared" ref="B632" si="265">+B633</f>
        <v>22</v>
      </c>
      <c r="C632" s="102" t="str">
        <f>'HUONG DAN'!B54</f>
        <v>©Trường Tiểu học Lê Ngọc Hân, Gia Lâm</v>
      </c>
      <c r="D632" s="179"/>
      <c r="E632" s="103"/>
      <c r="F632" s="103"/>
      <c r="G632" s="104"/>
      <c r="H632" s="104"/>
      <c r="I632" s="104"/>
      <c r="J632" s="104"/>
      <c r="K632" s="104"/>
      <c r="L632" s="180"/>
      <c r="M632" s="180"/>
      <c r="N632" s="105"/>
      <c r="O632" s="105"/>
      <c r="P632" s="106"/>
      <c r="Q632" s="106"/>
      <c r="R632" s="208"/>
      <c r="S632" s="208"/>
      <c r="U632" s="42"/>
      <c r="V632" s="122"/>
      <c r="W632" s="126"/>
      <c r="X632" s="43"/>
    </row>
    <row r="633" spans="1:24" s="34" customFormat="1" ht="24" customHeight="1" thickBot="1" x14ac:dyDescent="0.25">
      <c r="A633" s="34" t="str">
        <f t="shared" si="250"/>
        <v/>
      </c>
      <c r="B633" s="35">
        <f t="shared" ref="B633" si="266">+C633</f>
        <v>22</v>
      </c>
      <c r="C633" s="203">
        <f>+C603+1</f>
        <v>22</v>
      </c>
      <c r="D633" s="203"/>
      <c r="E633" s="44"/>
      <c r="F633" s="103" t="str">
        <f>CONCATENATE("(Từ ngày ",DAY(V633)&amp;"/"&amp; MONTH(V633) &amp;"/"&amp;YEAR(V633)&amp; " đến ngày "  &amp;DAY(V633+4)&amp;  "/" &amp; MONTH(V633+4) &amp; "/" &amp; YEAR(V633+4),")")</f>
        <v>(Từ ngày 1/2/2021 đến ngày 5/2/2021)</v>
      </c>
      <c r="G633" s="104"/>
      <c r="H633" s="104"/>
      <c r="I633" s="40"/>
      <c r="J633" s="40"/>
      <c r="K633" s="40"/>
      <c r="L633" s="48"/>
      <c r="M633" s="48"/>
      <c r="N633" s="49"/>
      <c r="O633" s="49"/>
      <c r="P633" s="50"/>
      <c r="Q633" s="50"/>
      <c r="R633" s="47"/>
      <c r="S633" s="47"/>
      <c r="U633" s="51" t="s">
        <v>32</v>
      </c>
      <c r="V633" s="122">
        <f>$U$1+(C633-1)*7+W633</f>
        <v>44228</v>
      </c>
      <c r="W633" s="127">
        <v>0</v>
      </c>
      <c r="X633" s="43"/>
    </row>
    <row r="634" spans="1:24" s="52" customFormat="1" ht="24" customHeight="1" x14ac:dyDescent="0.2">
      <c r="A634" s="34" t="str">
        <f t="shared" si="250"/>
        <v/>
      </c>
      <c r="B634" s="35">
        <f t="shared" ref="B634:B635" si="267">+B633</f>
        <v>22</v>
      </c>
      <c r="C634" s="204" t="s">
        <v>31</v>
      </c>
      <c r="D634" s="204"/>
      <c r="E634" s="205"/>
      <c r="F634" s="204"/>
      <c r="G634" s="204"/>
      <c r="H634" s="204"/>
      <c r="I634" s="204"/>
      <c r="J634" s="204"/>
      <c r="K634" s="107"/>
      <c r="L634" s="204" t="s">
        <v>0</v>
      </c>
      <c r="M634" s="204"/>
      <c r="N634" s="204"/>
      <c r="O634" s="204"/>
      <c r="P634" s="204"/>
      <c r="Q634" s="204"/>
      <c r="R634" s="204"/>
      <c r="S634" s="204"/>
      <c r="U634" s="42"/>
      <c r="V634" s="123"/>
      <c r="W634" s="128"/>
      <c r="X634" s="53"/>
    </row>
    <row r="635" spans="1:24" s="64" customFormat="1" ht="42.75" x14ac:dyDescent="0.2">
      <c r="A635" s="34" t="str">
        <f t="shared" si="250"/>
        <v/>
      </c>
      <c r="B635" s="35">
        <f t="shared" si="267"/>
        <v>22</v>
      </c>
      <c r="C635" s="108" t="s">
        <v>1</v>
      </c>
      <c r="D635" s="109" t="s">
        <v>2</v>
      </c>
      <c r="E635" s="110" t="s">
        <v>25</v>
      </c>
      <c r="F635" s="110" t="s">
        <v>3</v>
      </c>
      <c r="G635" s="111" t="s">
        <v>10</v>
      </c>
      <c r="H635" s="111" t="s">
        <v>24</v>
      </c>
      <c r="I635" s="111" t="s">
        <v>4</v>
      </c>
      <c r="J635" s="112" t="s">
        <v>5</v>
      </c>
      <c r="K635" s="59"/>
      <c r="L635" s="60" t="s">
        <v>1</v>
      </c>
      <c r="M635" s="61" t="s">
        <v>2</v>
      </c>
      <c r="N635" s="62" t="s">
        <v>25</v>
      </c>
      <c r="O635" s="56" t="s">
        <v>3</v>
      </c>
      <c r="P635" s="63" t="s">
        <v>11</v>
      </c>
      <c r="Q635" s="63" t="s">
        <v>24</v>
      </c>
      <c r="R635" s="63" t="s">
        <v>4</v>
      </c>
      <c r="S635" s="58" t="s">
        <v>5</v>
      </c>
      <c r="U635" s="65"/>
      <c r="V635" s="124"/>
      <c r="W635" s="129"/>
      <c r="X635" s="66"/>
    </row>
    <row r="636" spans="1:24" s="77" customFormat="1" ht="24" customHeight="1" x14ac:dyDescent="0.2">
      <c r="A636" s="34" t="str">
        <f t="shared" si="250"/>
        <v/>
      </c>
      <c r="B636" s="35">
        <f t="shared" si="248"/>
        <v>22</v>
      </c>
      <c r="C636" s="197" t="str">
        <f>CONCATENATE("Hai  ",CHAR(10),DAY(V633),"/",MONTH(V633))</f>
        <v>Hai  
1/2</v>
      </c>
      <c r="D636" s="67">
        <v>1</v>
      </c>
      <c r="E636" s="68">
        <f ca="1">COUNTIF($G$6:G636,G636)+COUNTIF(OFFSET($P$6,0,0,IF(MOD(ROW(P636),5)&lt;&gt;0,INT((ROW(P636)-ROW($P$6)+1)/5)*5,INT((ROW(P636)-ROW($P$6))/5)*5),1),G636)</f>
        <v>22</v>
      </c>
      <c r="F636" s="68">
        <f t="shared" ref="F636:F660" ca="1" si="268">IF(G636=0,"",VLOOKUP(E636&amp;G636,PPCT,2,0))</f>
        <v>22</v>
      </c>
      <c r="G636" s="181" t="str">
        <f>TKB!$C$4</f>
        <v>HĐTT-CC</v>
      </c>
      <c r="H636" s="69"/>
      <c r="I636" s="70" t="str">
        <f t="shared" ref="I636:I660" ca="1" si="269">IF(G636=0,"",VLOOKUP(E636&amp;G636,PPCT,6,0))</f>
        <v>Chào cờ</v>
      </c>
      <c r="J636" s="71">
        <f t="shared" ref="J636:J648" ca="1" si="270">IF(G636=0,"",VLOOKUP(E636&amp;G636,PPCT,7,0))</f>
        <v>0</v>
      </c>
      <c r="K636" s="72"/>
      <c r="L636" s="198" t="str">
        <f>+C636</f>
        <v>Hai  
1/2</v>
      </c>
      <c r="M636" s="73">
        <v>1</v>
      </c>
      <c r="N636" s="74">
        <f ca="1">IF(P636=0,"",COUNTIF($P$6:P636,P636)+COUNTIF(OFFSET($G$6,0,0,INT((ROW(G636)-ROW($G$6))/5+1)*5,1),P636))</f>
        <v>22</v>
      </c>
      <c r="O636" s="68">
        <f t="shared" ref="O636:O660" ca="1" si="271">IF(P636=0,"",VLOOKUP(N636&amp;P636,PPCT,2,0))</f>
        <v>22</v>
      </c>
      <c r="P636" s="185" t="str">
        <f>TKB!$D$4</f>
        <v>Âm nhạc</v>
      </c>
      <c r="Q636" s="69"/>
      <c r="R636" s="75" t="str">
        <f t="shared" ref="R636:R660" ca="1" si="272">IF(P636=0,"",VLOOKUP(N636&amp;P636,PPCT,6,0))</f>
        <v>Ôn tập bài hát: Hoa lá mùa xuân.</v>
      </c>
      <c r="S636" s="76">
        <f t="shared" ref="S636:S660" ca="1" si="273">IF(P636=0,"",VLOOKUP(N636&amp;P636,PPCT,7,0))</f>
        <v>0</v>
      </c>
      <c r="U636" s="42"/>
      <c r="V636" s="122"/>
      <c r="W636" s="126"/>
      <c r="X636" s="78"/>
    </row>
    <row r="637" spans="1:24" s="77" customFormat="1" ht="24" customHeight="1" x14ac:dyDescent="0.2">
      <c r="A637" s="34" t="str">
        <f t="shared" si="250"/>
        <v/>
      </c>
      <c r="B637" s="35">
        <f t="shared" si="248"/>
        <v>22</v>
      </c>
      <c r="C637" s="198"/>
      <c r="D637" s="79">
        <v>2</v>
      </c>
      <c r="E637" s="80">
        <f ca="1">COUNTIF($G$6:G637,G637)+COUNTIF(OFFSET($P$6,0,0,IF(MOD(ROW(P637),5)&lt;&gt;0,INT((ROW(P637)-ROW($P$6)+1)/5)*5,INT((ROW(P637)-ROW($P$6))/5)*5),1),G637)</f>
        <v>106</v>
      </c>
      <c r="F637" s="80">
        <f t="shared" ca="1" si="268"/>
        <v>106</v>
      </c>
      <c r="G637" s="182" t="str">
        <f>TKB!$C$5</f>
        <v>Toán</v>
      </c>
      <c r="H637" s="81"/>
      <c r="I637" s="82" t="str">
        <f t="shared" ca="1" si="269"/>
        <v>Kiểm tra</v>
      </c>
      <c r="J637" s="83" t="str">
        <f t="shared" ca="1" si="270"/>
        <v>SGK, bảng phụ, MT-MC</v>
      </c>
      <c r="K637" s="72"/>
      <c r="L637" s="198"/>
      <c r="M637" s="79">
        <v>2</v>
      </c>
      <c r="N637" s="84">
        <f ca="1">IF(P637=0,"",COUNTIF($P$6:P637,P637)+COUNTIF(OFFSET($G$6,0,0,INT((ROW(G637)-ROW($G$6))/5+1)*5,1),P637))</f>
        <v>43</v>
      </c>
      <c r="O637" s="84">
        <f t="shared" ca="1" si="271"/>
        <v>43</v>
      </c>
      <c r="P637" s="182" t="str">
        <f>TKB!$D$5</f>
        <v>Thể dục</v>
      </c>
      <c r="Q637" s="81"/>
      <c r="R637" s="82" t="str">
        <f t="shared" ca="1" si="272"/>
        <v xml:space="preserve"> Đi theo vạch kẻ thẳng, hai tay chống hông(dang ngang). TC Nhảy ô.</v>
      </c>
      <c r="S637" s="85">
        <f t="shared" ca="1" si="273"/>
        <v>0</v>
      </c>
      <c r="U637" s="42"/>
      <c r="V637" s="122"/>
      <c r="W637" s="126"/>
      <c r="X637" s="78"/>
    </row>
    <row r="638" spans="1:24" s="77" customFormat="1" ht="24" customHeight="1" x14ac:dyDescent="0.2">
      <c r="A638" s="34" t="str">
        <f t="shared" si="250"/>
        <v/>
      </c>
      <c r="B638" s="35">
        <f t="shared" si="248"/>
        <v>22</v>
      </c>
      <c r="C638" s="198"/>
      <c r="D638" s="73">
        <v>3</v>
      </c>
      <c r="E638" s="84">
        <f ca="1">COUNTIF($G$6:G638,G638)+COUNTIF(OFFSET($P$6,0,0,IF(MOD(ROW(P638),5)&lt;&gt;0,INT((ROW(P638)-ROW($P$6)+1)/5)*5,INT((ROW(P638)-ROW($P$6))/5)*5),1),G638)</f>
        <v>64</v>
      </c>
      <c r="F638" s="84">
        <f t="shared" ca="1" si="268"/>
        <v>64</v>
      </c>
      <c r="G638" s="182" t="str">
        <f>TKB!$C$6</f>
        <v>Tập đọc</v>
      </c>
      <c r="H638" s="81"/>
      <c r="I638" s="82" t="str">
        <f t="shared" ca="1" si="269"/>
        <v>Một trí khôn hơn trăm trí khôn</v>
      </c>
      <c r="J638" s="83" t="str">
        <f t="shared" ca="1" si="270"/>
        <v>Máy chiếu, GAĐT</v>
      </c>
      <c r="K638" s="72"/>
      <c r="L638" s="198"/>
      <c r="M638" s="73">
        <v>3</v>
      </c>
      <c r="N638" s="84">
        <f ca="1">IF(P638=0,"",COUNTIF($P$6:P638,P638)+COUNTIF(OFFSET($G$6,0,0,INT((ROW(G638)-ROW($G$6))/5+1)*5,1),P638))</f>
        <v>64</v>
      </c>
      <c r="O638" s="74">
        <f t="shared" ca="1" si="271"/>
        <v>64</v>
      </c>
      <c r="P638" s="185" t="str">
        <f>TKB!$D$6</f>
        <v>HDH-TV</v>
      </c>
      <c r="Q638" s="81"/>
      <c r="R638" s="75" t="str">
        <f t="shared" ca="1" si="272"/>
        <v>Tập làm văn</v>
      </c>
      <c r="S638" s="83" t="str">
        <f t="shared" ca="1" si="273"/>
        <v>Vở CEHTV, BP, PM</v>
      </c>
      <c r="U638" s="42"/>
      <c r="V638" s="122"/>
      <c r="W638" s="126"/>
      <c r="X638" s="78"/>
    </row>
    <row r="639" spans="1:24" s="77" customFormat="1" ht="24" customHeight="1" x14ac:dyDescent="0.2">
      <c r="A639" s="34" t="str">
        <f t="shared" si="250"/>
        <v/>
      </c>
      <c r="B639" s="35">
        <f t="shared" si="248"/>
        <v>22</v>
      </c>
      <c r="C639" s="198"/>
      <c r="D639" s="79">
        <v>4</v>
      </c>
      <c r="E639" s="84">
        <f ca="1">COUNTIF($G$6:G639,G639)+COUNTIF(OFFSET($P$6,0,0,IF(MOD(ROW(P639),5)&lt;&gt;0,INT((ROW(P639)-ROW($P$6)+1)/5)*5,INT((ROW(P639)-ROW($P$6))/5)*5),1),G639)</f>
        <v>65</v>
      </c>
      <c r="F639" s="84">
        <f t="shared" ca="1" si="268"/>
        <v>65</v>
      </c>
      <c r="G639" s="182" t="str">
        <f>TKB!$C$7</f>
        <v>Tập đọc</v>
      </c>
      <c r="H639" s="81"/>
      <c r="I639" s="82" t="str">
        <f t="shared" ca="1" si="269"/>
        <v>Một trí khôn hơn trăm trí khôn</v>
      </c>
      <c r="J639" s="83" t="str">
        <f t="shared" ca="1" si="270"/>
        <v>Máy chiếu, GAĐT</v>
      </c>
      <c r="K639" s="72"/>
      <c r="L639" s="198"/>
      <c r="M639" s="79">
        <v>4</v>
      </c>
      <c r="N639" s="84" t="str">
        <f ca="1">IF(P639=0,"",COUNTIF($P$6:P639,P639)+COUNTIF(OFFSET($G$6,0,0,INT((ROW(G639)-ROW($G$6))/5+1)*5,1),P639))</f>
        <v/>
      </c>
      <c r="O639" s="84" t="str">
        <f t="shared" si="271"/>
        <v/>
      </c>
      <c r="P639" s="182">
        <f>TKB!$D$7</f>
        <v>0</v>
      </c>
      <c r="Q639" s="81"/>
      <c r="R639" s="82" t="str">
        <f t="shared" si="272"/>
        <v/>
      </c>
      <c r="S639" s="76" t="str">
        <f t="shared" si="273"/>
        <v/>
      </c>
      <c r="U639" s="42"/>
      <c r="V639" s="122"/>
      <c r="W639" s="126"/>
      <c r="X639" s="78"/>
    </row>
    <row r="640" spans="1:24" s="77" customFormat="1" ht="24" customHeight="1" x14ac:dyDescent="0.2">
      <c r="A640" s="34" t="str">
        <f t="shared" si="250"/>
        <v/>
      </c>
      <c r="B640" s="35">
        <f t="shared" si="248"/>
        <v>22</v>
      </c>
      <c r="C640" s="198"/>
      <c r="D640" s="87">
        <v>5</v>
      </c>
      <c r="E640" s="88">
        <f ca="1">COUNTIF($G$6:G640,G640)+COUNTIF(OFFSET($P$6,0,0,IF(MOD(ROW(P640),5)&lt;&gt;0,INT((ROW(P640)-ROW($P$6)+1)/5)*5,INT((ROW(P640)-ROW($P$6))/5)*5),1),G640)</f>
        <v>274</v>
      </c>
      <c r="F640" s="88" t="str">
        <f t="shared" si="268"/>
        <v/>
      </c>
      <c r="G640" s="183">
        <f>TKB!$C$8</f>
        <v>0</v>
      </c>
      <c r="H640" s="89"/>
      <c r="I640" s="90" t="str">
        <f t="shared" si="269"/>
        <v/>
      </c>
      <c r="J640" s="91" t="str">
        <f t="shared" si="270"/>
        <v/>
      </c>
      <c r="K640" s="72"/>
      <c r="L640" s="198"/>
      <c r="M640" s="87">
        <v>5</v>
      </c>
      <c r="N640" s="84" t="str">
        <f ca="1">IF(P640=0,"",COUNTIF($P$6:P640,P640)+COUNTIF(OFFSET($G$6,0,0,INT((ROW(G640)-ROW($G$6))/5+1)*5,1),P640))</f>
        <v/>
      </c>
      <c r="O640" s="92" t="str">
        <f t="shared" si="271"/>
        <v/>
      </c>
      <c r="P640" s="183">
        <f>TKB!$D$8</f>
        <v>0</v>
      </c>
      <c r="Q640" s="89"/>
      <c r="R640" s="90" t="str">
        <f t="shared" si="272"/>
        <v/>
      </c>
      <c r="S640" s="91" t="str">
        <f t="shared" si="273"/>
        <v/>
      </c>
      <c r="U640" s="42"/>
      <c r="V640" s="122"/>
      <c r="W640" s="126"/>
      <c r="X640" s="78"/>
    </row>
    <row r="641" spans="1:24" s="77" customFormat="1" ht="24" customHeight="1" x14ac:dyDescent="0.2">
      <c r="A641" s="34" t="str">
        <f t="shared" si="250"/>
        <v/>
      </c>
      <c r="B641" s="35">
        <f t="shared" si="248"/>
        <v>22</v>
      </c>
      <c r="C641" s="200" t="str">
        <f>CONCATENATE("Ba  ",CHAR(10),DAY(V633+1),"/",MONTH(V633+1))</f>
        <v>Ba  
2/2</v>
      </c>
      <c r="D641" s="67">
        <v>1</v>
      </c>
      <c r="E641" s="68">
        <f ca="1">COUNTIF($G$6:G641,G641)+COUNTIF(OFFSET($P$6,0,0,IF(MOD(ROW(P641),5)&lt;&gt;0,INT((ROW(P641)-ROW($P$6)+1)/5)*5,INT((ROW(P641)-ROW($P$6))/5)*5),1),G641)</f>
        <v>43</v>
      </c>
      <c r="F641" s="68">
        <f t="shared" ca="1" si="268"/>
        <v>43</v>
      </c>
      <c r="G641" s="182" t="str">
        <f>TKB!$C$9</f>
        <v>Chính tả</v>
      </c>
      <c r="H641" s="93"/>
      <c r="I641" s="70" t="str">
        <f t="shared" ca="1" si="269"/>
        <v>NV: Một trí khôn hơn trăm trí khôn</v>
      </c>
      <c r="J641" s="71" t="str">
        <f t="shared" ca="1" si="270"/>
        <v>vở mẫu, MT-MC</v>
      </c>
      <c r="K641" s="72"/>
      <c r="L641" s="200" t="str">
        <f>+C641</f>
        <v>Ba  
2/2</v>
      </c>
      <c r="M641" s="67">
        <v>1</v>
      </c>
      <c r="N641" s="94">
        <f ca="1">IF(P641=0,"",COUNTIF($P$6:P641,P641)+COUNTIF(OFFSET($G$6,0,0,INT((ROW(G641)-ROW($G$6))/5+1)*5,1),P641))</f>
        <v>22</v>
      </c>
      <c r="O641" s="94">
        <f t="shared" ca="1" si="271"/>
        <v>22</v>
      </c>
      <c r="P641" s="181" t="str">
        <f>TKB!$D$9</f>
        <v>Kể chuyện</v>
      </c>
      <c r="Q641" s="93"/>
      <c r="R641" s="70" t="str">
        <f t="shared" ca="1" si="272"/>
        <v>Một trí khôn hơn trăm trí khôn</v>
      </c>
      <c r="S641" s="71" t="str">
        <f t="shared" ca="1" si="273"/>
        <v>Tranh SGK</v>
      </c>
      <c r="U641" s="42"/>
      <c r="V641" s="122"/>
      <c r="W641" s="126"/>
      <c r="X641" s="78"/>
    </row>
    <row r="642" spans="1:24" s="77" customFormat="1" ht="24" customHeight="1" x14ac:dyDescent="0.2">
      <c r="A642" s="34" t="str">
        <f t="shared" si="250"/>
        <v/>
      </c>
      <c r="B642" s="35">
        <f t="shared" ref="B642:B705" si="274">+B641</f>
        <v>22</v>
      </c>
      <c r="C642" s="201"/>
      <c r="D642" s="79">
        <v>2</v>
      </c>
      <c r="E642" s="80">
        <f ca="1">COUNTIF($G$6:G642,G642)+COUNTIF(OFFSET($P$6,0,0,IF(MOD(ROW(P642),5)&lt;&gt;0,INT((ROW(P642)-ROW($P$6)+1)/5)*5,INT((ROW(P642)-ROW($P$6))/5)*5),1),G642)</f>
        <v>107</v>
      </c>
      <c r="F642" s="80">
        <f t="shared" ca="1" si="268"/>
        <v>107</v>
      </c>
      <c r="G642" s="182" t="str">
        <f>TKB!$C$10</f>
        <v>Toán</v>
      </c>
      <c r="H642" s="81"/>
      <c r="I642" s="82" t="str">
        <f t="shared" ca="1" si="269"/>
        <v>Phép chia.</v>
      </c>
      <c r="J642" s="83" t="str">
        <f t="shared" ca="1" si="270"/>
        <v>SGK, bảng phụ, MT-MC</v>
      </c>
      <c r="K642" s="72"/>
      <c r="L642" s="201"/>
      <c r="M642" s="79">
        <v>2</v>
      </c>
      <c r="N642" s="84">
        <f ca="1">IF(P642=0,"",COUNTIF($P$6:P642,P642)+COUNTIF(OFFSET($G$6,0,0,INT((ROW(G642)-ROW($G$6))/5+1)*5,1),P642))</f>
        <v>44</v>
      </c>
      <c r="O642" s="84">
        <f t="shared" ca="1" si="271"/>
        <v>44</v>
      </c>
      <c r="P642" s="182" t="str">
        <f>TKB!$D$10</f>
        <v>Thể dục</v>
      </c>
      <c r="Q642" s="81"/>
      <c r="R642" s="82" t="str">
        <f t="shared" ca="1" si="272"/>
        <v xml:space="preserve"> Ôn một số BT đi theo vạch kẻ thẳng. TC: Nhảy ô.</v>
      </c>
      <c r="S642" s="83">
        <f t="shared" ca="1" si="273"/>
        <v>0</v>
      </c>
      <c r="U642" s="42"/>
      <c r="V642" s="122"/>
      <c r="W642" s="126"/>
      <c r="X642" s="78"/>
    </row>
    <row r="643" spans="1:24" s="77" customFormat="1" ht="24" customHeight="1" x14ac:dyDescent="0.2">
      <c r="A643" s="34" t="str">
        <f t="shared" si="250"/>
        <v/>
      </c>
      <c r="B643" s="35">
        <f t="shared" si="274"/>
        <v>22</v>
      </c>
      <c r="C643" s="201"/>
      <c r="D643" s="79">
        <v>3</v>
      </c>
      <c r="E643" s="80">
        <f ca="1">COUNTIF($G$6:G643,G643)+COUNTIF(OFFSET($P$6,0,0,IF(MOD(ROW(P643),5)&lt;&gt;0,INT((ROW(P643)-ROW($P$6)+1)/5)*5,INT((ROW(P643)-ROW($P$6))/5)*5),1),G643)</f>
        <v>22</v>
      </c>
      <c r="F643" s="80">
        <f t="shared" ca="1" si="268"/>
        <v>22</v>
      </c>
      <c r="G643" s="182" t="str">
        <f>TKB!$C$11</f>
        <v>Mĩ thuật</v>
      </c>
      <c r="H643" s="81"/>
      <c r="I643" s="82" t="str">
        <f t="shared" ca="1" si="269"/>
        <v>Sắc màu thiên nhiên</v>
      </c>
      <c r="J643" s="83">
        <f t="shared" ca="1" si="270"/>
        <v>0</v>
      </c>
      <c r="K643" s="72"/>
      <c r="L643" s="201"/>
      <c r="M643" s="73">
        <v>3</v>
      </c>
      <c r="N643" s="84">
        <f ca="1">IF(P643=0,"",COUNTIF($P$6:P643,P643)+COUNTIF(OFFSET($G$6,0,0,INT((ROW(G643)-ROW($G$6))/5+1)*5,1),P643))</f>
        <v>65</v>
      </c>
      <c r="O643" s="74">
        <f t="shared" ca="1" si="271"/>
        <v>65</v>
      </c>
      <c r="P643" s="185" t="str">
        <f>TKB!$D$11</f>
        <v>HDH-TV</v>
      </c>
      <c r="Q643" s="81"/>
      <c r="R643" s="82" t="str">
        <f t="shared" ca="1" si="272"/>
        <v>Tập đọc-Chính tả</v>
      </c>
      <c r="S643" s="83" t="str">
        <f t="shared" ca="1" si="273"/>
        <v>Vở CEHTV, BP, PM</v>
      </c>
      <c r="U643" s="42"/>
      <c r="V643" s="122"/>
      <c r="W643" s="126"/>
      <c r="X643" s="78"/>
    </row>
    <row r="644" spans="1:24" s="77" customFormat="1" ht="24" customHeight="1" x14ac:dyDescent="0.2">
      <c r="A644" s="34" t="str">
        <f t="shared" si="250"/>
        <v/>
      </c>
      <c r="B644" s="35">
        <f t="shared" si="274"/>
        <v>22</v>
      </c>
      <c r="C644" s="201"/>
      <c r="D644" s="79">
        <v>4</v>
      </c>
      <c r="E644" s="84">
        <f ca="1">COUNTIF($G$6:G644,G644)+COUNTIF(OFFSET($P$6,0,0,IF(MOD(ROW(P644),5)&lt;&gt;0,INT((ROW(P644)-ROW($P$6)+1)/5)*5,INT((ROW(P644)-ROW($P$6))/5)*5),1),G644)</f>
        <v>43</v>
      </c>
      <c r="F644" s="84">
        <f t="shared" ca="1" si="268"/>
        <v>43</v>
      </c>
      <c r="G644" s="182" t="str">
        <f>TKB!$C$12</f>
        <v>Tiếng Anh</v>
      </c>
      <c r="H644" s="81"/>
      <c r="I644" s="82" t="str">
        <f t="shared" ca="1" si="269"/>
        <v>Unit 8. Lesson 7 + 8</v>
      </c>
      <c r="J644" s="83">
        <f t="shared" ca="1" si="270"/>
        <v>0</v>
      </c>
      <c r="K644" s="72"/>
      <c r="L644" s="201"/>
      <c r="M644" s="79">
        <v>4</v>
      </c>
      <c r="N644" s="84">
        <f ca="1">IF(P644=0,"",COUNTIF($P$6:P644,P644)+COUNTIF(OFFSET($G$6,0,0,INT((ROW(G644)-ROW($G$6))/5+1)*5,1),P644))</f>
        <v>64</v>
      </c>
      <c r="O644" s="84" t="e">
        <f t="shared" ca="1" si="271"/>
        <v>#N/A</v>
      </c>
      <c r="P644" s="182" t="str">
        <f>TKB!$D$12</f>
        <v>HDH-T</v>
      </c>
      <c r="Q644" s="81"/>
      <c r="R644" s="82" t="e">
        <f t="shared" ca="1" si="272"/>
        <v>#N/A</v>
      </c>
      <c r="S644" s="83" t="e">
        <f t="shared" ca="1" si="273"/>
        <v>#N/A</v>
      </c>
      <c r="U644" s="42"/>
      <c r="V644" s="122"/>
      <c r="W644" s="126"/>
      <c r="X644" s="78"/>
    </row>
    <row r="645" spans="1:24" s="77" customFormat="1" ht="24" customHeight="1" x14ac:dyDescent="0.2">
      <c r="A645" s="34" t="str">
        <f t="shared" si="250"/>
        <v/>
      </c>
      <c r="B645" s="35">
        <f t="shared" si="274"/>
        <v>22</v>
      </c>
      <c r="C645" s="202"/>
      <c r="D645" s="95">
        <v>5</v>
      </c>
      <c r="E645" s="88">
        <f ca="1">COUNTIF($G$6:G645,G645)+COUNTIF(OFFSET($P$6,0,0,IF(MOD(ROW(P645),5)&lt;&gt;0,INT((ROW(P645)-ROW($P$6)+1)/5)*5,INT((ROW(P645)-ROW($P$6))/5)*5),1),G645)</f>
        <v>277</v>
      </c>
      <c r="F645" s="88" t="str">
        <f t="shared" si="268"/>
        <v/>
      </c>
      <c r="G645" s="183">
        <f>TKB!$C$13</f>
        <v>0</v>
      </c>
      <c r="H645" s="89"/>
      <c r="I645" s="90" t="str">
        <f t="shared" si="269"/>
        <v/>
      </c>
      <c r="J645" s="91" t="str">
        <f t="shared" si="270"/>
        <v/>
      </c>
      <c r="K645" s="72"/>
      <c r="L645" s="202"/>
      <c r="M645" s="87">
        <v>5</v>
      </c>
      <c r="N645" s="84" t="str">
        <f ca="1">IF(P645=0,"",COUNTIF($P$6:P645,P645)+COUNTIF(OFFSET($G$6,0,0,INT((ROW(G645)-ROW($G$6))/5+1)*5,1),P645))</f>
        <v/>
      </c>
      <c r="O645" s="92" t="str">
        <f t="shared" si="271"/>
        <v/>
      </c>
      <c r="P645" s="183">
        <f>TKB!$D$13</f>
        <v>0</v>
      </c>
      <c r="Q645" s="89"/>
      <c r="R645" s="90" t="str">
        <f t="shared" si="272"/>
        <v/>
      </c>
      <c r="S645" s="91" t="str">
        <f t="shared" si="273"/>
        <v/>
      </c>
      <c r="U645" s="42"/>
      <c r="V645" s="122"/>
      <c r="W645" s="126"/>
      <c r="X645" s="78"/>
    </row>
    <row r="646" spans="1:24" s="77" customFormat="1" ht="24" customHeight="1" x14ac:dyDescent="0.2">
      <c r="A646" s="34" t="str">
        <f t="shared" si="250"/>
        <v/>
      </c>
      <c r="B646" s="35">
        <f t="shared" si="274"/>
        <v>22</v>
      </c>
      <c r="C646" s="200" t="str">
        <f>CONCATENATE("Tư ",CHAR(10),DAY(V633+2),"/",MONTH(V633+2))</f>
        <v>Tư 
3/2</v>
      </c>
      <c r="D646" s="67">
        <v>1</v>
      </c>
      <c r="E646" s="68">
        <f ca="1">COUNTIF($G$6:G646,G646)+COUNTIF(OFFSET($P$6,0,0,IF(MOD(ROW(P646),5)&lt;&gt;0,INT((ROW(P646)-ROW($P$6)+1)/5)*5,INT((ROW(P646)-ROW($P$6))/5)*5),1),G646)</f>
        <v>66</v>
      </c>
      <c r="F646" s="68">
        <f t="shared" ca="1" si="268"/>
        <v>66</v>
      </c>
      <c r="G646" s="182" t="str">
        <f>TKB!$C$14</f>
        <v>Tập đọc</v>
      </c>
      <c r="H646" s="93"/>
      <c r="I646" s="70" t="str">
        <f t="shared" ca="1" si="269"/>
        <v> Cò và Cuốc</v>
      </c>
      <c r="J646" s="71" t="str">
        <f t="shared" ca="1" si="270"/>
        <v>Máy chiếu, GAĐT</v>
      </c>
      <c r="K646" s="72"/>
      <c r="L646" s="200" t="str">
        <f>+C646</f>
        <v>Tư 
3/2</v>
      </c>
      <c r="M646" s="67">
        <v>1</v>
      </c>
      <c r="N646" s="94">
        <f ca="1">IF(P646=0,"",COUNTIF($P$6:P646,P646)+COUNTIF(OFFSET($G$6,0,0,INT((ROW(G646)-ROW($G$6))/5+1)*5,1),P646))</f>
        <v>22</v>
      </c>
      <c r="O646" s="94">
        <f t="shared" ca="1" si="271"/>
        <v>22</v>
      </c>
      <c r="P646" s="181" t="str">
        <f>TKB!$D$14</f>
        <v>HĐTT-ĐS</v>
      </c>
      <c r="Q646" s="93"/>
      <c r="R646" s="70" t="str">
        <f t="shared" ca="1" si="272"/>
        <v>Đọc sách</v>
      </c>
      <c r="S646" s="71" t="str">
        <f t="shared" ca="1" si="273"/>
        <v>sách, truyện</v>
      </c>
      <c r="U646" s="42"/>
      <c r="V646" s="122"/>
      <c r="W646" s="126"/>
      <c r="X646" s="78"/>
    </row>
    <row r="647" spans="1:24" s="77" customFormat="1" ht="24" customHeight="1" x14ac:dyDescent="0.2">
      <c r="A647" s="34" t="str">
        <f t="shared" si="250"/>
        <v/>
      </c>
      <c r="B647" s="35">
        <f t="shared" si="274"/>
        <v>22</v>
      </c>
      <c r="C647" s="201"/>
      <c r="D647" s="79">
        <v>2</v>
      </c>
      <c r="E647" s="80">
        <f ca="1">COUNTIF($G$6:G647,G647)+COUNTIF(OFFSET($P$6,0,0,IF(MOD(ROW(P647),5)&lt;&gt;0,INT((ROW(P647)-ROW($P$6)+1)/5)*5,INT((ROW(P647)-ROW($P$6))/5)*5),1),G647)</f>
        <v>44</v>
      </c>
      <c r="F647" s="80">
        <f t="shared" ca="1" si="268"/>
        <v>44</v>
      </c>
      <c r="G647" s="182" t="str">
        <f>TKB!$C$15</f>
        <v>Tiếng Anh</v>
      </c>
      <c r="H647" s="81"/>
      <c r="I647" s="82" t="str">
        <f t="shared" ca="1" si="269"/>
        <v>Stop and check</v>
      </c>
      <c r="J647" s="83">
        <f t="shared" ca="1" si="270"/>
        <v>0</v>
      </c>
      <c r="K647" s="72"/>
      <c r="L647" s="201"/>
      <c r="M647" s="79">
        <v>2</v>
      </c>
      <c r="N647" s="84">
        <f ca="1">IF(P647=0,"",COUNTIF($P$6:P647,P647)+COUNTIF(OFFSET($G$6,0,0,INT((ROW(G647)-ROW($G$6))/5+1)*5,1),P647))</f>
        <v>22</v>
      </c>
      <c r="O647" s="84">
        <f t="shared" ca="1" si="271"/>
        <v>25</v>
      </c>
      <c r="P647" s="181" t="str">
        <f>TKB!$D$15</f>
        <v>Âm nhạc TC</v>
      </c>
      <c r="Q647" s="81"/>
      <c r="R647" s="82" t="str">
        <f t="shared" ca="1" si="272"/>
        <v>Tập biểu diễn 3 bài hát đi học</v>
      </c>
      <c r="S647" s="83">
        <f t="shared" ca="1" si="273"/>
        <v>0</v>
      </c>
      <c r="U647" s="42"/>
      <c r="V647" s="122"/>
      <c r="W647" s="126"/>
      <c r="X647" s="78"/>
    </row>
    <row r="648" spans="1:24" s="77" customFormat="1" ht="24" customHeight="1" x14ac:dyDescent="0.2">
      <c r="A648" s="34" t="str">
        <f t="shared" si="250"/>
        <v/>
      </c>
      <c r="B648" s="35">
        <f t="shared" si="274"/>
        <v>22</v>
      </c>
      <c r="C648" s="201"/>
      <c r="D648" s="79">
        <v>3</v>
      </c>
      <c r="E648" s="80">
        <f ca="1">COUNTIF($G$6:G648,G648)+COUNTIF(OFFSET($P$6,0,0,IF(MOD(ROW(P648),5)&lt;&gt;0,INT((ROW(P648)-ROW($P$6)+1)/5)*5,INT((ROW(P648)-ROW($P$6))/5)*5),1),G648)</f>
        <v>108</v>
      </c>
      <c r="F648" s="80">
        <f t="shared" ca="1" si="268"/>
        <v>108</v>
      </c>
      <c r="G648" s="182" t="str">
        <f>TKB!$C$16</f>
        <v>Toán</v>
      </c>
      <c r="H648" s="81"/>
      <c r="I648" s="82" t="str">
        <f t="shared" ca="1" si="269"/>
        <v>Bảng chia 2</v>
      </c>
      <c r="J648" s="83" t="str">
        <f t="shared" ca="1" si="270"/>
        <v>SGK, bảng phụ, MT-MC</v>
      </c>
      <c r="K648" s="72"/>
      <c r="L648" s="201"/>
      <c r="M648" s="73">
        <v>3</v>
      </c>
      <c r="N648" s="84">
        <f ca="1">IF(P648=0,"",COUNTIF($P$6:P648,P648)+COUNTIF(OFFSET($G$6,0,0,INT((ROW(G648)-ROW($G$6))/5+1)*5,1),P648))</f>
        <v>65</v>
      </c>
      <c r="O648" s="74" t="e">
        <f t="shared" ca="1" si="271"/>
        <v>#N/A</v>
      </c>
      <c r="P648" s="185" t="str">
        <f>TKB!$D$16</f>
        <v>HDH-T</v>
      </c>
      <c r="Q648" s="81"/>
      <c r="R648" s="82" t="e">
        <f t="shared" ca="1" si="272"/>
        <v>#N/A</v>
      </c>
      <c r="S648" s="83" t="e">
        <f t="shared" ca="1" si="273"/>
        <v>#N/A</v>
      </c>
      <c r="U648" s="42"/>
      <c r="V648" s="122"/>
      <c r="W648" s="126"/>
      <c r="X648" s="78"/>
    </row>
    <row r="649" spans="1:24" s="77" customFormat="1" ht="24" customHeight="1" x14ac:dyDescent="0.2">
      <c r="A649" s="34" t="str">
        <f t="shared" si="250"/>
        <v/>
      </c>
      <c r="B649" s="35">
        <f t="shared" si="274"/>
        <v>22</v>
      </c>
      <c r="C649" s="201"/>
      <c r="D649" s="79">
        <v>4</v>
      </c>
      <c r="E649" s="84">
        <f ca="1">COUNTIF($G$6:G649,G649)+COUNTIF(OFFSET($P$6,0,0,IF(MOD(ROW(P649),5)&lt;&gt;0,INT((ROW(P649)-ROW($P$6)+1)/5)*5,INT((ROW(P649)-ROW($P$6))/5)*5),1),G649)</f>
        <v>22</v>
      </c>
      <c r="F649" s="84">
        <f t="shared" ca="1" si="268"/>
        <v>22</v>
      </c>
      <c r="G649" s="182" t="str">
        <f>TKB!$C$17</f>
        <v>Tập viết</v>
      </c>
      <c r="H649" s="81"/>
      <c r="I649" s="82" t="str">
        <f t="shared" ca="1" si="269"/>
        <v>Chữ hoa S</v>
      </c>
      <c r="J649" s="83" t="str">
        <f ca="1">IF(G649=0,"",VLOOKUP(E649&amp;G649,PPCT,7,0))</f>
        <v xml:space="preserve">Chữ mẫu, bảng phụ, </v>
      </c>
      <c r="K649" s="72"/>
      <c r="L649" s="201"/>
      <c r="M649" s="79">
        <v>4</v>
      </c>
      <c r="N649" s="84">
        <f ca="1">IF(P649=0,"",COUNTIF($P$6:P649,P649)+COUNTIF(OFFSET($G$6,0,0,INT((ROW(G649)-ROW($G$6))/5+1)*5,1),P649))</f>
        <v>43</v>
      </c>
      <c r="O649" s="84" t="e">
        <f t="shared" ca="1" si="271"/>
        <v>#N/A</v>
      </c>
      <c r="P649" s="182" t="str">
        <f>TKB!$D$17</f>
        <v>HĐTT-CĐ</v>
      </c>
      <c r="Q649" s="81"/>
      <c r="R649" s="82" t="e">
        <f t="shared" ca="1" si="272"/>
        <v>#N/A</v>
      </c>
      <c r="S649" s="83" t="e">
        <f t="shared" ca="1" si="273"/>
        <v>#N/A</v>
      </c>
      <c r="U649" s="42"/>
      <c r="V649" s="122"/>
      <c r="W649" s="126"/>
      <c r="X649" s="78"/>
    </row>
    <row r="650" spans="1:24" s="77" customFormat="1" ht="24" customHeight="1" x14ac:dyDescent="0.2">
      <c r="A650" s="34" t="str">
        <f t="shared" si="250"/>
        <v/>
      </c>
      <c r="B650" s="35">
        <f t="shared" si="274"/>
        <v>22</v>
      </c>
      <c r="C650" s="202"/>
      <c r="D650" s="95">
        <v>5</v>
      </c>
      <c r="E650" s="88">
        <f ca="1">COUNTIF($G$6:G650,G650)+COUNTIF(OFFSET($P$6,0,0,IF(MOD(ROW(P650),5)&lt;&gt;0,INT((ROW(P650)-ROW($P$6)+1)/5)*5,INT((ROW(P650)-ROW($P$6))/5)*5),1),G650)</f>
        <v>279</v>
      </c>
      <c r="F650" s="88" t="str">
        <f t="shared" si="268"/>
        <v/>
      </c>
      <c r="G650" s="183">
        <f>TKB!$C$18</f>
        <v>0</v>
      </c>
      <c r="H650" s="89"/>
      <c r="I650" s="90" t="str">
        <f t="shared" si="269"/>
        <v/>
      </c>
      <c r="J650" s="91" t="str">
        <f t="shared" ref="J650:J660" si="275">IF(G650=0,"",VLOOKUP(E650&amp;G650,PPCT,7,0))</f>
        <v/>
      </c>
      <c r="K650" s="72"/>
      <c r="L650" s="202"/>
      <c r="M650" s="87">
        <v>5</v>
      </c>
      <c r="N650" s="84" t="str">
        <f ca="1">IF(P650=0,"",COUNTIF($P$6:P650,P650)+COUNTIF(OFFSET($G$6,0,0,INT((ROW(G650)-ROW($G$6))/5+1)*5,1),P650))</f>
        <v/>
      </c>
      <c r="O650" s="92" t="str">
        <f t="shared" si="271"/>
        <v/>
      </c>
      <c r="P650" s="183">
        <f>TKB!$D$18</f>
        <v>0</v>
      </c>
      <c r="Q650" s="89"/>
      <c r="R650" s="90" t="str">
        <f t="shared" si="272"/>
        <v/>
      </c>
      <c r="S650" s="91" t="str">
        <f t="shared" si="273"/>
        <v/>
      </c>
      <c r="U650" s="42"/>
      <c r="V650" s="122"/>
      <c r="W650" s="126"/>
      <c r="X650" s="78"/>
    </row>
    <row r="651" spans="1:24" s="77" customFormat="1" ht="24" customHeight="1" x14ac:dyDescent="0.2">
      <c r="A651" s="34" t="str">
        <f t="shared" si="250"/>
        <v/>
      </c>
      <c r="B651" s="35">
        <f t="shared" si="274"/>
        <v>22</v>
      </c>
      <c r="C651" s="200" t="str">
        <f>CONCATENATE("Năm ",CHAR(10),DAY(V633+3),"/",MONTH(V633+3))</f>
        <v>Năm 
4/2</v>
      </c>
      <c r="D651" s="67">
        <v>1</v>
      </c>
      <c r="E651" s="68">
        <f ca="1">COUNTIF($G$6:G651,G651)+COUNTIF(OFFSET($P$6,0,0,IF(MOD(ROW(P651),5)&lt;&gt;0,INT((ROW(P651)-ROW($P$6)+1)/5)*5,INT((ROW(P651)-ROW($P$6))/5)*5),1),G651)</f>
        <v>44</v>
      </c>
      <c r="F651" s="68">
        <f t="shared" ca="1" si="268"/>
        <v>44</v>
      </c>
      <c r="G651" s="181" t="str">
        <f>TKB!$C$19</f>
        <v>Chính tả</v>
      </c>
      <c r="H651" s="93"/>
      <c r="I651" s="70" t="str">
        <f t="shared" ca="1" si="269"/>
        <v>NV: Cò và Cuốc</v>
      </c>
      <c r="J651" s="71" t="str">
        <f t="shared" ca="1" si="275"/>
        <v>vở mẫu, MT-MC</v>
      </c>
      <c r="K651" s="72"/>
      <c r="L651" s="200" t="str">
        <f>+C651</f>
        <v>Năm 
4/2</v>
      </c>
      <c r="M651" s="67">
        <v>1</v>
      </c>
      <c r="N651" s="94">
        <f ca="1">IF(P651=0,"",COUNTIF($P$6:P651,P651)+COUNTIF(OFFSET($G$6,0,0,INT((ROW(G651)-ROW($G$6))/5+1)*5,1),P651))</f>
        <v>22</v>
      </c>
      <c r="O651" s="94">
        <f t="shared" ca="1" si="271"/>
        <v>22</v>
      </c>
      <c r="P651" s="181" t="str">
        <f>TKB!$D$19</f>
        <v>TN&amp;XH</v>
      </c>
      <c r="Q651" s="93"/>
      <c r="R651" s="70" t="str">
        <f t="shared" ca="1" si="272"/>
        <v>Cuộc sống xung quanh(tt)</v>
      </c>
      <c r="S651" s="71" t="str">
        <f t="shared" ca="1" si="273"/>
        <v>Tranh SGK, MT-MC</v>
      </c>
      <c r="U651" s="42"/>
      <c r="V651" s="122"/>
      <c r="W651" s="126"/>
      <c r="X651" s="78"/>
    </row>
    <row r="652" spans="1:24" s="77" customFormat="1" ht="24" customHeight="1" x14ac:dyDescent="0.2">
      <c r="A652" s="34" t="str">
        <f t="shared" si="250"/>
        <v/>
      </c>
      <c r="B652" s="35">
        <f t="shared" si="274"/>
        <v>22</v>
      </c>
      <c r="C652" s="201"/>
      <c r="D652" s="79">
        <v>2</v>
      </c>
      <c r="E652" s="80">
        <f ca="1">COUNTIF($G$6:G652,G652)+COUNTIF(OFFSET($P$6,0,0,IF(MOD(ROW(P652),5)&lt;&gt;0,INT((ROW(P652)-ROW($P$6)+1)/5)*5,INT((ROW(P652)-ROW($P$6))/5)*5),1),G652)</f>
        <v>109</v>
      </c>
      <c r="F652" s="80">
        <f t="shared" ca="1" si="268"/>
        <v>109</v>
      </c>
      <c r="G652" s="182" t="str">
        <f>TKB!$C$20</f>
        <v>Toán</v>
      </c>
      <c r="H652" s="81"/>
      <c r="I652" s="82" t="str">
        <f t="shared" ca="1" si="269"/>
        <v>Một phần hai.</v>
      </c>
      <c r="J652" s="83" t="str">
        <f t="shared" ca="1" si="275"/>
        <v>SGK, bảng phụ, MT-MC</v>
      </c>
      <c r="K652" s="72"/>
      <c r="L652" s="201"/>
      <c r="M652" s="79">
        <v>2</v>
      </c>
      <c r="N652" s="84">
        <f ca="1">IF(P652=0,"",COUNTIF($P$6:P652,P652)+COUNTIF(OFFSET($G$6,0,0,INT((ROW(G652)-ROW($G$6))/5+1)*5,1),P652))</f>
        <v>22</v>
      </c>
      <c r="O652" s="84">
        <f t="shared" ca="1" si="271"/>
        <v>22</v>
      </c>
      <c r="P652" s="182" t="str">
        <f>TKB!$D$20</f>
        <v>Thủ công</v>
      </c>
      <c r="Q652" s="81"/>
      <c r="R652" s="82" t="str">
        <f t="shared" ca="1" si="272"/>
        <v>Gấp, cắt, dán phong bì</v>
      </c>
      <c r="S652" s="83" t="str">
        <f t="shared" ca="1" si="273"/>
        <v>GM, kéo, tranh QT</v>
      </c>
      <c r="U652" s="42"/>
      <c r="V652" s="122"/>
      <c r="W652" s="126"/>
      <c r="X652" s="78"/>
    </row>
    <row r="653" spans="1:24" s="77" customFormat="1" ht="24" customHeight="1" x14ac:dyDescent="0.2">
      <c r="A653" s="34" t="str">
        <f t="shared" si="250"/>
        <v/>
      </c>
      <c r="B653" s="35">
        <f t="shared" si="274"/>
        <v>22</v>
      </c>
      <c r="C653" s="201"/>
      <c r="D653" s="79">
        <v>3</v>
      </c>
      <c r="E653" s="84">
        <f ca="1">COUNTIF($G$6:G653,G653)+COUNTIF(OFFSET($P$6,0,0,IF(MOD(ROW(P653),5)&lt;&gt;0,INT((ROW(P653)-ROW($P$6)+1)/5)*5,INT((ROW(P653)-ROW($P$6))/5)*5),1),G653)</f>
        <v>22</v>
      </c>
      <c r="F653" s="84">
        <f t="shared" ca="1" si="268"/>
        <v>22</v>
      </c>
      <c r="G653" s="182" t="str">
        <f>TKB!$C$21</f>
        <v>Thể dục TC</v>
      </c>
      <c r="H653" s="81"/>
      <c r="I653" s="82" t="str">
        <f t="shared" ca="1" si="269"/>
        <v>Ôn một số bài tập RLTTCB, trò chơi : nhảy ô</v>
      </c>
      <c r="J653" s="83">
        <f t="shared" ca="1" si="275"/>
        <v>0</v>
      </c>
      <c r="K653" s="72"/>
      <c r="L653" s="201"/>
      <c r="M653" s="73">
        <v>3</v>
      </c>
      <c r="N653" s="84">
        <f ca="1">IF(P653=0,"",COUNTIF($P$6:P653,P653)+COUNTIF(OFFSET($G$6,0,0,INT((ROW(G653)-ROW($G$6))/5+1)*5,1),P653))</f>
        <v>66</v>
      </c>
      <c r="O653" s="74">
        <f t="shared" ca="1" si="271"/>
        <v>66</v>
      </c>
      <c r="P653" s="185" t="str">
        <f>TKB!$D$21</f>
        <v>HDH-TV</v>
      </c>
      <c r="Q653" s="81"/>
      <c r="R653" s="82" t="str">
        <f t="shared" ca="1" si="272"/>
        <v>Luyện từ và câu</v>
      </c>
      <c r="S653" s="83" t="str">
        <f t="shared" ca="1" si="273"/>
        <v>Vở CEHTV, BP, PM</v>
      </c>
      <c r="U653" s="42"/>
      <c r="V653" s="122"/>
      <c r="W653" s="126"/>
      <c r="X653" s="78"/>
    </row>
    <row r="654" spans="1:24" s="77" customFormat="1" ht="24" customHeight="1" x14ac:dyDescent="0.2">
      <c r="A654" s="34" t="str">
        <f t="shared" si="250"/>
        <v/>
      </c>
      <c r="B654" s="35">
        <f t="shared" si="274"/>
        <v>22</v>
      </c>
      <c r="C654" s="201"/>
      <c r="D654" s="79">
        <v>4</v>
      </c>
      <c r="E654" s="84">
        <f ca="1">COUNTIF($G$6:G654,G654)+COUNTIF(OFFSET($P$6,0,0,IF(MOD(ROW(P654),5)&lt;&gt;0,INT((ROW(P654)-ROW($P$6)+1)/5)*5,INT((ROW(P654)-ROW($P$6))/5)*5),1),G654)</f>
        <v>22</v>
      </c>
      <c r="F654" s="84">
        <f t="shared" ca="1" si="268"/>
        <v>22</v>
      </c>
      <c r="G654" s="182" t="str">
        <f>TKB!$C$22</f>
        <v>LT &amp; Câu</v>
      </c>
      <c r="H654" s="81"/>
      <c r="I654" s="82" t="str">
        <f t="shared" ca="1" si="269"/>
        <v>MRVT: từ ngữ về loài chim.Dấu chấm, dấu phẩy.</v>
      </c>
      <c r="J654" s="83" t="str">
        <f t="shared" ca="1" si="275"/>
        <v>bảng phụ, MT-MC</v>
      </c>
      <c r="K654" s="72"/>
      <c r="L654" s="201"/>
      <c r="M654" s="79">
        <v>4</v>
      </c>
      <c r="N654" s="84">
        <f ca="1">IF(P654=0,"",COUNTIF($P$6:P654,P654)+COUNTIF(OFFSET($G$6,0,0,INT((ROW(G654)-ROW($G$6))/5+1)*5,1),P654))</f>
        <v>44</v>
      </c>
      <c r="O654" s="84" t="e">
        <f t="shared" ca="1" si="271"/>
        <v>#N/A</v>
      </c>
      <c r="P654" s="182" t="str">
        <f>TKB!$D$22</f>
        <v>HĐTT-CĐ</v>
      </c>
      <c r="Q654" s="81"/>
      <c r="R654" s="82" t="e">
        <f t="shared" ca="1" si="272"/>
        <v>#N/A</v>
      </c>
      <c r="S654" s="83" t="e">
        <f t="shared" ca="1" si="273"/>
        <v>#N/A</v>
      </c>
      <c r="U654" s="42"/>
      <c r="V654" s="122"/>
      <c r="W654" s="126"/>
      <c r="X654" s="78"/>
    </row>
    <row r="655" spans="1:24" s="77" customFormat="1" ht="24" customHeight="1" x14ac:dyDescent="0.2">
      <c r="A655" s="34" t="str">
        <f t="shared" si="250"/>
        <v/>
      </c>
      <c r="B655" s="35">
        <f t="shared" si="274"/>
        <v>22</v>
      </c>
      <c r="C655" s="202"/>
      <c r="D655" s="95">
        <v>5</v>
      </c>
      <c r="E655" s="88">
        <f ca="1">COUNTIF($G$6:G655,G655)+COUNTIF(OFFSET($P$6,0,0,IF(MOD(ROW(P655),5)&lt;&gt;0,INT((ROW(P655)-ROW($P$6)+1)/5)*5,INT((ROW(P655)-ROW($P$6))/5)*5),1),G655)</f>
        <v>281</v>
      </c>
      <c r="F655" s="88" t="str">
        <f t="shared" si="268"/>
        <v/>
      </c>
      <c r="G655" s="183">
        <f>TKB!$C$23</f>
        <v>0</v>
      </c>
      <c r="H655" s="89"/>
      <c r="I655" s="90" t="str">
        <f t="shared" si="269"/>
        <v/>
      </c>
      <c r="J655" s="91" t="str">
        <f t="shared" si="275"/>
        <v/>
      </c>
      <c r="K655" s="72"/>
      <c r="L655" s="202"/>
      <c r="M655" s="87">
        <v>5</v>
      </c>
      <c r="N655" s="84" t="str">
        <f ca="1">IF(P655=0,"",COUNTIF($P$6:P655,P655)+COUNTIF(OFFSET($G$6,0,0,INT((ROW(G655)-ROW($G$6))/5+1)*5,1),P655))</f>
        <v/>
      </c>
      <c r="O655" s="92" t="str">
        <f t="shared" si="271"/>
        <v/>
      </c>
      <c r="P655" s="183">
        <f>TKB!$D$23</f>
        <v>0</v>
      </c>
      <c r="Q655" s="89"/>
      <c r="R655" s="90" t="str">
        <f t="shared" si="272"/>
        <v/>
      </c>
      <c r="S655" s="91" t="str">
        <f t="shared" si="273"/>
        <v/>
      </c>
      <c r="U655" s="42"/>
      <c r="V655" s="122"/>
      <c r="W655" s="126"/>
      <c r="X655" s="78"/>
    </row>
    <row r="656" spans="1:24" s="77" customFormat="1" ht="24" customHeight="1" x14ac:dyDescent="0.2">
      <c r="A656" s="34" t="str">
        <f t="shared" ref="A656:A719" si="276">IF(OR(B656=$G$1,$G$1="toàn bộ"),"in","")</f>
        <v/>
      </c>
      <c r="B656" s="35">
        <f t="shared" si="274"/>
        <v>22</v>
      </c>
      <c r="C656" s="197" t="str">
        <f>CONCATENATE("Sáu ",CHAR(10),DAY(V633+4),"/",MONTH(V633+4))</f>
        <v>Sáu 
5/2</v>
      </c>
      <c r="D656" s="67">
        <v>1</v>
      </c>
      <c r="E656" s="68">
        <f ca="1">COUNTIF($G$6:G656,G656)+COUNTIF(OFFSET($P$6,0,0,IF(MOD(ROW(P656),5)&lt;&gt;0,INT((ROW(P656)-ROW($P$6)+1)/5)*5,INT((ROW(P656)-ROW($P$6))/5)*5),1),G656)</f>
        <v>22</v>
      </c>
      <c r="F656" s="68">
        <f t="shared" ca="1" si="268"/>
        <v>22</v>
      </c>
      <c r="G656" s="182" t="str">
        <f>TKB!$C$24</f>
        <v>Mĩ thuật TC</v>
      </c>
      <c r="H656" s="93"/>
      <c r="I656" s="70" t="str">
        <f t="shared" ca="1" si="269"/>
        <v>Nặn con vật quen thuộc</v>
      </c>
      <c r="J656" s="71">
        <f t="shared" ca="1" si="275"/>
        <v>0</v>
      </c>
      <c r="K656" s="72"/>
      <c r="L656" s="197" t="str">
        <f>+C656</f>
        <v>Sáu 
5/2</v>
      </c>
      <c r="M656" s="67">
        <v>1</v>
      </c>
      <c r="N656" s="94">
        <f ca="1">IF(P656=0,"",COUNTIF($P$6:P656,P656)+COUNTIF(OFFSET($G$6,0,0,INT((ROW(G656)-ROW($G$6))/5+1)*5,1),P656))</f>
        <v>66</v>
      </c>
      <c r="O656" s="94" t="e">
        <f t="shared" ca="1" si="271"/>
        <v>#N/A</v>
      </c>
      <c r="P656" s="181" t="str">
        <f>TKB!$D$24</f>
        <v>HDH-T</v>
      </c>
      <c r="Q656" s="93"/>
      <c r="R656" s="82" t="e">
        <f t="shared" ca="1" si="272"/>
        <v>#N/A</v>
      </c>
      <c r="S656" s="71" t="e">
        <f t="shared" ca="1" si="273"/>
        <v>#N/A</v>
      </c>
      <c r="U656" s="42"/>
      <c r="V656" s="122"/>
      <c r="W656" s="126"/>
      <c r="X656" s="78"/>
    </row>
    <row r="657" spans="1:24" s="77" customFormat="1" ht="24" customHeight="1" x14ac:dyDescent="0.2">
      <c r="A657" s="34" t="str">
        <f t="shared" si="276"/>
        <v/>
      </c>
      <c r="B657" s="35">
        <f t="shared" si="274"/>
        <v>22</v>
      </c>
      <c r="C657" s="198"/>
      <c r="D657" s="79">
        <v>2</v>
      </c>
      <c r="E657" s="80">
        <f ca="1">COUNTIF($G$6:G657,G657)+COUNTIF(OFFSET($P$6,0,0,IF(MOD(ROW(P657),5)&lt;&gt;0,INT((ROW(P657)-ROW($P$6)+1)/5)*5,INT((ROW(P657)-ROW($P$6))/5)*5),1),G657)</f>
        <v>22</v>
      </c>
      <c r="F657" s="80">
        <f t="shared" ca="1" si="268"/>
        <v>22</v>
      </c>
      <c r="G657" s="182" t="str">
        <f>TKB!$C$25</f>
        <v>Tập làm văn</v>
      </c>
      <c r="H657" s="81"/>
      <c r="I657" s="82" t="str">
        <f t="shared" ca="1" si="269"/>
        <v>Đáp lời xin lỗi. Tả ngắn về loài chim.</v>
      </c>
      <c r="J657" s="83" t="str">
        <f t="shared" ca="1" si="275"/>
        <v>MT-MC,bảng phụ</v>
      </c>
      <c r="K657" s="72"/>
      <c r="L657" s="198"/>
      <c r="M657" s="79">
        <v>2</v>
      </c>
      <c r="N657" s="84">
        <f ca="1">IF(P657=0,"",COUNTIF($P$6:P657,P657)+COUNTIF(OFFSET($G$6,0,0,INT((ROW(G657)-ROW($G$6))/5+1)*5,1),P657))</f>
        <v>22</v>
      </c>
      <c r="O657" s="84">
        <f t="shared" ca="1" si="271"/>
        <v>22</v>
      </c>
      <c r="P657" s="182" t="str">
        <f>TKB!$D$25</f>
        <v>HĐTT-SHL</v>
      </c>
      <c r="Q657" s="81"/>
      <c r="R657" s="82" t="str">
        <f t="shared" ca="1" si="272"/>
        <v>Sơ kết tuần 22</v>
      </c>
      <c r="S657" s="83" t="str">
        <f t="shared" ca="1" si="273"/>
        <v>phần thưởng</v>
      </c>
      <c r="U657" s="42"/>
      <c r="V657" s="122"/>
      <c r="W657" s="126"/>
      <c r="X657" s="78"/>
    </row>
    <row r="658" spans="1:24" s="77" customFormat="1" ht="24" customHeight="1" x14ac:dyDescent="0.2">
      <c r="A658" s="34" t="str">
        <f t="shared" si="276"/>
        <v/>
      </c>
      <c r="B658" s="35">
        <f t="shared" si="274"/>
        <v>22</v>
      </c>
      <c r="C658" s="198"/>
      <c r="D658" s="73">
        <v>3</v>
      </c>
      <c r="E658" s="84">
        <f ca="1">COUNTIF($G$6:G658,G658)+COUNTIF(OFFSET($P$6,0,0,IF(MOD(ROW(P658),5)&lt;&gt;0,INT((ROW(P658)-ROW($P$6)+1)/5)*5,INT((ROW(P658)-ROW($P$6))/5)*5),1),G658)</f>
        <v>110</v>
      </c>
      <c r="F658" s="84">
        <f t="shared" ca="1" si="268"/>
        <v>110</v>
      </c>
      <c r="G658" s="182" t="str">
        <f>TKB!$C$26</f>
        <v>Toán</v>
      </c>
      <c r="H658" s="81"/>
      <c r="I658" s="82" t="str">
        <f t="shared" ca="1" si="269"/>
        <v>Luyện tập.</v>
      </c>
      <c r="J658" s="83" t="str">
        <f t="shared" ca="1" si="275"/>
        <v>SGK, bảng phụ, MT-MC</v>
      </c>
      <c r="K658" s="72"/>
      <c r="L658" s="198"/>
      <c r="M658" s="73">
        <v>3</v>
      </c>
      <c r="N658" s="84" t="str">
        <f ca="1">IF(P658=0,"",COUNTIF($P$6:P658,P658)+COUNTIF(OFFSET($G$6,0,0,INT((ROW(G658)-ROW($G$6))/5+1)*5,1),P658))</f>
        <v/>
      </c>
      <c r="O658" s="74" t="str">
        <f t="shared" si="271"/>
        <v/>
      </c>
      <c r="P658" s="185">
        <f>TKB!$D$26</f>
        <v>0</v>
      </c>
      <c r="Q658" s="81"/>
      <c r="R658" s="82" t="str">
        <f t="shared" si="272"/>
        <v/>
      </c>
      <c r="S658" s="83" t="str">
        <f t="shared" si="273"/>
        <v/>
      </c>
      <c r="U658" s="42"/>
      <c r="V658" s="122"/>
      <c r="W658" s="126"/>
      <c r="X658" s="78"/>
    </row>
    <row r="659" spans="1:24" s="77" customFormat="1" ht="24" customHeight="1" x14ac:dyDescent="0.2">
      <c r="A659" s="34" t="str">
        <f t="shared" si="276"/>
        <v/>
      </c>
      <c r="B659" s="35">
        <f t="shared" si="274"/>
        <v>22</v>
      </c>
      <c r="C659" s="198"/>
      <c r="D659" s="79">
        <v>4</v>
      </c>
      <c r="E659" s="84">
        <f ca="1">COUNTIF($G$6:G659,G659)+COUNTIF(OFFSET($P$6,0,0,IF(MOD(ROW(P659),5)&lt;&gt;0,INT((ROW(P659)-ROW($P$6)+1)/5)*5,INT((ROW(P659)-ROW($P$6))/5)*5),1),G659)</f>
        <v>22</v>
      </c>
      <c r="F659" s="84">
        <f t="shared" ca="1" si="268"/>
        <v>22</v>
      </c>
      <c r="G659" s="182" t="str">
        <f>TKB!$C$27</f>
        <v>Đạo đức</v>
      </c>
      <c r="H659" s="81"/>
      <c r="I659" s="82" t="str">
        <f t="shared" ca="1" si="269"/>
        <v>Biết nói lời yêu cầu đề nghị( tiết 2)</v>
      </c>
      <c r="J659" s="83" t="str">
        <f t="shared" ca="1" si="275"/>
        <v>Tranh, máy chiếu</v>
      </c>
      <c r="K659" s="72"/>
      <c r="L659" s="198"/>
      <c r="M659" s="79">
        <v>4</v>
      </c>
      <c r="N659" s="84" t="str">
        <f ca="1">IF(P659=0,"",COUNTIF($P$6:P659,P659)+COUNTIF(OFFSET($G$6,0,0,INT((ROW(G659)-ROW($G$6))/5+1)*5,1),P659))</f>
        <v/>
      </c>
      <c r="O659" s="84" t="str">
        <f t="shared" si="271"/>
        <v/>
      </c>
      <c r="P659" s="182">
        <f>TKB!$D$27</f>
        <v>0</v>
      </c>
      <c r="Q659" s="81"/>
      <c r="R659" s="82" t="str">
        <f t="shared" si="272"/>
        <v/>
      </c>
      <c r="S659" s="83" t="str">
        <f t="shared" si="273"/>
        <v/>
      </c>
      <c r="U659" s="42"/>
      <c r="V659" s="122"/>
      <c r="W659" s="126"/>
      <c r="X659" s="78"/>
    </row>
    <row r="660" spans="1:24" s="77" customFormat="1" ht="24" customHeight="1" thickBot="1" x14ac:dyDescent="0.25">
      <c r="A660" s="34" t="str">
        <f t="shared" si="276"/>
        <v/>
      </c>
      <c r="B660" s="35">
        <f t="shared" si="274"/>
        <v>22</v>
      </c>
      <c r="C660" s="199"/>
      <c r="D660" s="96">
        <v>5</v>
      </c>
      <c r="E660" s="97">
        <f ca="1">COUNTIF($G$6:G660,G660)+COUNTIF(OFFSET($P$6,0,0,IF(MOD(ROW(P660),5)&lt;&gt;0,INT((ROW(P660)-ROW($P$6)+1)/5)*5,INT((ROW(P660)-ROW($P$6))/5)*5),1),G660)</f>
        <v>283</v>
      </c>
      <c r="F660" s="97" t="str">
        <f t="shared" si="268"/>
        <v/>
      </c>
      <c r="G660" s="184">
        <f>TKB!$C$28</f>
        <v>0</v>
      </c>
      <c r="H660" s="98" t="str">
        <f t="shared" ref="H660" si="277">IF(AND($M$1&lt;&gt;"",F660&lt;&gt;""),$M$1,IF(LEN(G660)&gt;$Q$1,RIGHT(G660,$Q$1),""))</f>
        <v/>
      </c>
      <c r="I660" s="99" t="str">
        <f t="shared" si="269"/>
        <v/>
      </c>
      <c r="J660" s="100" t="str">
        <f t="shared" si="275"/>
        <v/>
      </c>
      <c r="K660" s="72"/>
      <c r="L660" s="199"/>
      <c r="M660" s="101">
        <v>5</v>
      </c>
      <c r="N660" s="97" t="str">
        <f ca="1">IF(P660=0,"",COUNTIF($P$6:P660,P660)+COUNTIF(OFFSET($G$6,0,0,INT((ROW(G660)-ROW($G$6))/5+1)*5,1),P660))</f>
        <v/>
      </c>
      <c r="O660" s="97" t="str">
        <f t="shared" si="271"/>
        <v/>
      </c>
      <c r="P660" s="184">
        <f>TKB!$D$28</f>
        <v>0</v>
      </c>
      <c r="Q660" s="98" t="str">
        <f t="shared" ref="Q660" si="278">IF(AND($M$1&lt;&gt;"",O660&lt;&gt;""),$M$1,IF(LEN(P660)&gt;$Q$1,RIGHT(P660,$Q$1),""))</f>
        <v/>
      </c>
      <c r="R660" s="99" t="str">
        <f t="shared" si="272"/>
        <v/>
      </c>
      <c r="S660" s="100" t="str">
        <f t="shared" si="273"/>
        <v/>
      </c>
      <c r="U660" s="42"/>
      <c r="V660" s="122"/>
      <c r="W660" s="126"/>
      <c r="X660" s="78"/>
    </row>
    <row r="661" spans="1:24" s="34" customFormat="1" ht="24" customHeight="1" x14ac:dyDescent="0.2">
      <c r="A661" s="34" t="str">
        <f t="shared" si="276"/>
        <v/>
      </c>
      <c r="B661" s="35">
        <f t="shared" si="274"/>
        <v>22</v>
      </c>
      <c r="C661" s="206"/>
      <c r="D661" s="206"/>
      <c r="E661" s="206"/>
      <c r="F661" s="206"/>
      <c r="G661" s="206"/>
      <c r="H661" s="206"/>
      <c r="I661" s="206"/>
      <c r="J661" s="206"/>
      <c r="K661" s="179"/>
      <c r="L661" s="207"/>
      <c r="M661" s="207"/>
      <c r="N661" s="207"/>
      <c r="O661" s="207"/>
      <c r="P661" s="207"/>
      <c r="Q661" s="207"/>
      <c r="R661" s="207"/>
      <c r="S661" s="207"/>
      <c r="U661" s="42"/>
      <c r="V661" s="122"/>
      <c r="W661" s="126"/>
      <c r="X661" s="43"/>
    </row>
    <row r="662" spans="1:24" s="34" customFormat="1" ht="57.95" customHeight="1" x14ac:dyDescent="0.2">
      <c r="A662" s="34" t="str">
        <f t="shared" si="276"/>
        <v/>
      </c>
      <c r="B662" s="35">
        <f t="shared" ref="B662" si="279">+B663</f>
        <v>23</v>
      </c>
      <c r="C662" s="102" t="str">
        <f>'HUONG DAN'!B54</f>
        <v>©Trường Tiểu học Lê Ngọc Hân, Gia Lâm</v>
      </c>
      <c r="D662" s="179"/>
      <c r="E662" s="103"/>
      <c r="F662" s="103"/>
      <c r="G662" s="104"/>
      <c r="H662" s="104"/>
      <c r="I662" s="104"/>
      <c r="J662" s="104"/>
      <c r="K662" s="104"/>
      <c r="L662" s="180"/>
      <c r="M662" s="180"/>
      <c r="N662" s="105"/>
      <c r="O662" s="105"/>
      <c r="P662" s="106"/>
      <c r="Q662" s="106"/>
      <c r="R662" s="208"/>
      <c r="S662" s="208"/>
      <c r="U662" s="42"/>
      <c r="V662" s="122"/>
      <c r="W662" s="126"/>
      <c r="X662" s="43"/>
    </row>
    <row r="663" spans="1:24" s="34" customFormat="1" ht="24" customHeight="1" thickBot="1" x14ac:dyDescent="0.25">
      <c r="A663" s="34" t="str">
        <f t="shared" si="276"/>
        <v/>
      </c>
      <c r="B663" s="35">
        <f t="shared" ref="B663" si="280">+C663</f>
        <v>23</v>
      </c>
      <c r="C663" s="203">
        <f>+C633+1</f>
        <v>23</v>
      </c>
      <c r="D663" s="203"/>
      <c r="E663" s="44"/>
      <c r="F663" s="103" t="str">
        <f>CONCATENATE("(Từ ngày ",DAY(V663)&amp;"/"&amp; MONTH(V663) &amp;"/"&amp;YEAR(V663)&amp; " đến ngày "  &amp;DAY(V663+4)&amp;  "/" &amp; MONTH(V663+4) &amp; "/" &amp; YEAR(V663+4),")")</f>
        <v>(Từ ngày 8/2/2021 đến ngày 12/2/2021)</v>
      </c>
      <c r="G663" s="104"/>
      <c r="H663" s="104"/>
      <c r="I663" s="40"/>
      <c r="J663" s="40"/>
      <c r="K663" s="40"/>
      <c r="L663" s="48"/>
      <c r="M663" s="48"/>
      <c r="N663" s="49"/>
      <c r="O663" s="49"/>
      <c r="P663" s="50"/>
      <c r="Q663" s="50"/>
      <c r="R663" s="47"/>
      <c r="S663" s="47"/>
      <c r="U663" s="51" t="s">
        <v>32</v>
      </c>
      <c r="V663" s="122">
        <f>$U$1+(C663-1)*7+W663</f>
        <v>44235</v>
      </c>
      <c r="W663" s="127">
        <v>0</v>
      </c>
      <c r="X663" s="43"/>
    </row>
    <row r="664" spans="1:24" s="52" customFormat="1" ht="24" customHeight="1" x14ac:dyDescent="0.2">
      <c r="A664" s="34" t="str">
        <f t="shared" si="276"/>
        <v/>
      </c>
      <c r="B664" s="35">
        <f t="shared" ref="B664:B665" si="281">+B663</f>
        <v>23</v>
      </c>
      <c r="C664" s="209" t="s">
        <v>31</v>
      </c>
      <c r="D664" s="210"/>
      <c r="E664" s="210"/>
      <c r="F664" s="210"/>
      <c r="G664" s="210"/>
      <c r="H664" s="210"/>
      <c r="I664" s="210"/>
      <c r="J664" s="211"/>
      <c r="K664" s="107"/>
      <c r="L664" s="204" t="s">
        <v>0</v>
      </c>
      <c r="M664" s="204"/>
      <c r="N664" s="204"/>
      <c r="O664" s="204"/>
      <c r="P664" s="204"/>
      <c r="Q664" s="204"/>
      <c r="R664" s="204"/>
      <c r="S664" s="204"/>
      <c r="U664" s="42"/>
      <c r="V664" s="123"/>
      <c r="W664" s="128"/>
      <c r="X664" s="53"/>
    </row>
    <row r="665" spans="1:24" s="64" customFormat="1" ht="42.75" x14ac:dyDescent="0.2">
      <c r="A665" s="34" t="str">
        <f t="shared" si="276"/>
        <v/>
      </c>
      <c r="B665" s="35">
        <f t="shared" si="281"/>
        <v>23</v>
      </c>
      <c r="C665" s="108" t="s">
        <v>1</v>
      </c>
      <c r="D665" s="109" t="s">
        <v>2</v>
      </c>
      <c r="E665" s="110" t="s">
        <v>25</v>
      </c>
      <c r="F665" s="110" t="s">
        <v>3</v>
      </c>
      <c r="G665" s="111" t="s">
        <v>10</v>
      </c>
      <c r="H665" s="111" t="s">
        <v>24</v>
      </c>
      <c r="I665" s="111" t="s">
        <v>4</v>
      </c>
      <c r="J665" s="112" t="s">
        <v>5</v>
      </c>
      <c r="K665" s="59"/>
      <c r="L665" s="60" t="s">
        <v>1</v>
      </c>
      <c r="M665" s="61" t="s">
        <v>2</v>
      </c>
      <c r="N665" s="62" t="s">
        <v>25</v>
      </c>
      <c r="O665" s="56" t="s">
        <v>3</v>
      </c>
      <c r="P665" s="63" t="s">
        <v>11</v>
      </c>
      <c r="Q665" s="63" t="s">
        <v>24</v>
      </c>
      <c r="R665" s="63" t="s">
        <v>4</v>
      </c>
      <c r="S665" s="58" t="s">
        <v>5</v>
      </c>
      <c r="U665" s="65"/>
      <c r="V665" s="124"/>
      <c r="W665" s="129"/>
      <c r="X665" s="66"/>
    </row>
    <row r="666" spans="1:24" s="77" customFormat="1" ht="24" customHeight="1" x14ac:dyDescent="0.2">
      <c r="A666" s="34" t="str">
        <f t="shared" si="276"/>
        <v/>
      </c>
      <c r="B666" s="35">
        <f t="shared" si="274"/>
        <v>23</v>
      </c>
      <c r="C666" s="197" t="str">
        <f>CONCATENATE("Hai  ",CHAR(10),DAY(V663),"/",MONTH(V663))</f>
        <v>Hai  
8/2</v>
      </c>
      <c r="D666" s="67">
        <v>1</v>
      </c>
      <c r="E666" s="68">
        <f ca="1">COUNTIF($G$6:G666,G666)+COUNTIF(OFFSET($P$6,0,0,IF(MOD(ROW(P666),5)&lt;&gt;0,INT((ROW(P666)-ROW($P$6)+1)/5)*5,INT((ROW(P666)-ROW($P$6))/5)*5),1),G666)</f>
        <v>23</v>
      </c>
      <c r="F666" s="68">
        <f t="shared" ref="F666:F690" ca="1" si="282">IF(G666=0,"",VLOOKUP(E666&amp;G666,PPCT,2,0))</f>
        <v>23</v>
      </c>
      <c r="G666" s="181" t="str">
        <f>TKB!$C$4</f>
        <v>HĐTT-CC</v>
      </c>
      <c r="H666" s="69"/>
      <c r="I666" s="70" t="str">
        <f t="shared" ref="I666:I690" ca="1" si="283">IF(G666=0,"",VLOOKUP(E666&amp;G666,PPCT,6,0))</f>
        <v>Chào cờ</v>
      </c>
      <c r="J666" s="71">
        <f t="shared" ref="J666:J678" ca="1" si="284">IF(G666=0,"",VLOOKUP(E666&amp;G666,PPCT,7,0))</f>
        <v>0</v>
      </c>
      <c r="K666" s="72"/>
      <c r="L666" s="198" t="str">
        <f>+C666</f>
        <v>Hai  
8/2</v>
      </c>
      <c r="M666" s="73">
        <v>1</v>
      </c>
      <c r="N666" s="74">
        <f ca="1">IF(P666=0,"",COUNTIF($P$6:P666,P666)+COUNTIF(OFFSET($G$6,0,0,INT((ROW(G666)-ROW($G$6))/5+1)*5,1),P666))</f>
        <v>23</v>
      </c>
      <c r="O666" s="68">
        <f t="shared" ref="O666:O690" ca="1" si="285">IF(P666=0,"",VLOOKUP(N666&amp;P666,PPCT,2,0))</f>
        <v>23</v>
      </c>
      <c r="P666" s="185" t="str">
        <f>TKB!$D$4</f>
        <v>Âm nhạc</v>
      </c>
      <c r="Q666" s="69"/>
      <c r="R666" s="75" t="str">
        <f t="shared" ref="R666:R690" ca="1" si="286">IF(P666=0,"",VLOOKUP(N666&amp;P666,PPCT,6,0))</f>
        <v>Học hát bài: Chú chim nhỏ dễ thương</v>
      </c>
      <c r="S666" s="76">
        <f t="shared" ref="S666:S690" ca="1" si="287">IF(P666=0,"",VLOOKUP(N666&amp;P666,PPCT,7,0))</f>
        <v>0</v>
      </c>
      <c r="U666" s="42"/>
      <c r="V666" s="122"/>
      <c r="W666" s="126"/>
      <c r="X666" s="78"/>
    </row>
    <row r="667" spans="1:24" s="77" customFormat="1" ht="24" customHeight="1" x14ac:dyDescent="0.2">
      <c r="A667" s="34" t="str">
        <f t="shared" si="276"/>
        <v/>
      </c>
      <c r="B667" s="35">
        <f t="shared" si="274"/>
        <v>23</v>
      </c>
      <c r="C667" s="198"/>
      <c r="D667" s="79">
        <v>2</v>
      </c>
      <c r="E667" s="80">
        <f ca="1">COUNTIF($G$6:G667,G667)+COUNTIF(OFFSET($P$6,0,0,IF(MOD(ROW(P667),5)&lt;&gt;0,INT((ROW(P667)-ROW($P$6)+1)/5)*5,INT((ROW(P667)-ROW($P$6))/5)*5),1),G667)</f>
        <v>111</v>
      </c>
      <c r="F667" s="80">
        <f t="shared" ca="1" si="282"/>
        <v>111</v>
      </c>
      <c r="G667" s="182" t="str">
        <f>TKB!$C$5</f>
        <v>Toán</v>
      </c>
      <c r="H667" s="81"/>
      <c r="I667" s="82" t="str">
        <f t="shared" ca="1" si="283"/>
        <v>Só bị chia-số chia-thương.</v>
      </c>
      <c r="J667" s="83" t="str">
        <f t="shared" ca="1" si="284"/>
        <v>SGK, bảng phụ, MT-MC</v>
      </c>
      <c r="K667" s="72"/>
      <c r="L667" s="198"/>
      <c r="M667" s="79">
        <v>2</v>
      </c>
      <c r="N667" s="84">
        <f ca="1">IF(P667=0,"",COUNTIF($P$6:P667,P667)+COUNTIF(OFFSET($G$6,0,0,INT((ROW(G667)-ROW($G$6))/5+1)*5,1),P667))</f>
        <v>45</v>
      </c>
      <c r="O667" s="84">
        <f t="shared" ca="1" si="285"/>
        <v>45</v>
      </c>
      <c r="P667" s="182" t="str">
        <f>TKB!$D$5</f>
        <v>Thể dục</v>
      </c>
      <c r="Q667" s="81"/>
      <c r="R667" s="82" t="str">
        <f t="shared" ca="1" si="286"/>
        <v>Đi kiễng gót, hai tay chống hông. TC: Nhảy ô.</v>
      </c>
      <c r="S667" s="85">
        <f t="shared" ca="1" si="287"/>
        <v>0</v>
      </c>
      <c r="U667" s="42"/>
      <c r="V667" s="122"/>
      <c r="W667" s="126"/>
      <c r="X667" s="78"/>
    </row>
    <row r="668" spans="1:24" s="77" customFormat="1" ht="24" customHeight="1" x14ac:dyDescent="0.2">
      <c r="A668" s="34" t="str">
        <f t="shared" si="276"/>
        <v/>
      </c>
      <c r="B668" s="35">
        <f t="shared" si="274"/>
        <v>23</v>
      </c>
      <c r="C668" s="198"/>
      <c r="D668" s="73">
        <v>3</v>
      </c>
      <c r="E668" s="84">
        <f ca="1">COUNTIF($G$6:G668,G668)+COUNTIF(OFFSET($P$6,0,0,IF(MOD(ROW(P668),5)&lt;&gt;0,INT((ROW(P668)-ROW($P$6)+1)/5)*5,INT((ROW(P668)-ROW($P$6))/5)*5),1),G668)</f>
        <v>67</v>
      </c>
      <c r="F668" s="84">
        <f t="shared" ca="1" si="282"/>
        <v>67</v>
      </c>
      <c r="G668" s="182" t="str">
        <f>TKB!$C$6</f>
        <v>Tập đọc</v>
      </c>
      <c r="H668" s="81"/>
      <c r="I668" s="82" t="str">
        <f t="shared" ca="1" si="283"/>
        <v>Bác sĩ Sói</v>
      </c>
      <c r="J668" s="83" t="str">
        <f t="shared" ca="1" si="284"/>
        <v>Máy chiếu, GAĐT</v>
      </c>
      <c r="K668" s="72"/>
      <c r="L668" s="198"/>
      <c r="M668" s="73">
        <v>3</v>
      </c>
      <c r="N668" s="84">
        <f ca="1">IF(P668=0,"",COUNTIF($P$6:P668,P668)+COUNTIF(OFFSET($G$6,0,0,INT((ROW(G668)-ROW($G$6))/5+1)*5,1),P668))</f>
        <v>67</v>
      </c>
      <c r="O668" s="74">
        <f t="shared" ca="1" si="285"/>
        <v>67</v>
      </c>
      <c r="P668" s="185" t="str">
        <f>TKB!$D$6</f>
        <v>HDH-TV</v>
      </c>
      <c r="Q668" s="81"/>
      <c r="R668" s="75" t="str">
        <f t="shared" ca="1" si="286"/>
        <v>Tập làm văn</v>
      </c>
      <c r="S668" s="83" t="str">
        <f t="shared" ca="1" si="287"/>
        <v>Vở CEHTV, BP, PM</v>
      </c>
      <c r="U668" s="42"/>
      <c r="V668" s="122"/>
      <c r="W668" s="126"/>
      <c r="X668" s="78"/>
    </row>
    <row r="669" spans="1:24" s="77" customFormat="1" ht="24" customHeight="1" x14ac:dyDescent="0.2">
      <c r="A669" s="34" t="str">
        <f t="shared" si="276"/>
        <v/>
      </c>
      <c r="B669" s="35">
        <f t="shared" si="274"/>
        <v>23</v>
      </c>
      <c r="C669" s="198"/>
      <c r="D669" s="79">
        <v>4</v>
      </c>
      <c r="E669" s="84">
        <f ca="1">COUNTIF($G$6:G669,G669)+COUNTIF(OFFSET($P$6,0,0,IF(MOD(ROW(P669),5)&lt;&gt;0,INT((ROW(P669)-ROW($P$6)+1)/5)*5,INT((ROW(P669)-ROW($P$6))/5)*5),1),G669)</f>
        <v>68</v>
      </c>
      <c r="F669" s="84">
        <f t="shared" ca="1" si="282"/>
        <v>68</v>
      </c>
      <c r="G669" s="182" t="str">
        <f>TKB!$C$7</f>
        <v>Tập đọc</v>
      </c>
      <c r="H669" s="81"/>
      <c r="I669" s="82" t="str">
        <f t="shared" ca="1" si="283"/>
        <v>Bác sĩ Sói</v>
      </c>
      <c r="J669" s="83" t="str">
        <f t="shared" ca="1" si="284"/>
        <v>Máy chiếu, GAĐT</v>
      </c>
      <c r="K669" s="72"/>
      <c r="L669" s="198"/>
      <c r="M669" s="79">
        <v>4</v>
      </c>
      <c r="N669" s="84" t="str">
        <f ca="1">IF(P669=0,"",COUNTIF($P$6:P669,P669)+COUNTIF(OFFSET($G$6,0,0,INT((ROW(G669)-ROW($G$6))/5+1)*5,1),P669))</f>
        <v/>
      </c>
      <c r="O669" s="84" t="str">
        <f t="shared" si="285"/>
        <v/>
      </c>
      <c r="P669" s="182">
        <f>TKB!$D$7</f>
        <v>0</v>
      </c>
      <c r="Q669" s="81"/>
      <c r="R669" s="82" t="str">
        <f t="shared" si="286"/>
        <v/>
      </c>
      <c r="S669" s="76" t="str">
        <f t="shared" si="287"/>
        <v/>
      </c>
      <c r="U669" s="42"/>
      <c r="V669" s="122"/>
      <c r="W669" s="126"/>
      <c r="X669" s="78"/>
    </row>
    <row r="670" spans="1:24" s="77" customFormat="1" ht="24" customHeight="1" x14ac:dyDescent="0.2">
      <c r="A670" s="34" t="str">
        <f t="shared" si="276"/>
        <v/>
      </c>
      <c r="B670" s="35">
        <f t="shared" si="274"/>
        <v>23</v>
      </c>
      <c r="C670" s="198"/>
      <c r="D670" s="87">
        <v>5</v>
      </c>
      <c r="E670" s="88">
        <f ca="1">COUNTIF($G$6:G670,G670)+COUNTIF(OFFSET($P$6,0,0,IF(MOD(ROW(P670),5)&lt;&gt;0,INT((ROW(P670)-ROW($P$6)+1)/5)*5,INT((ROW(P670)-ROW($P$6))/5)*5),1),G670)</f>
        <v>287</v>
      </c>
      <c r="F670" s="88" t="str">
        <f t="shared" si="282"/>
        <v/>
      </c>
      <c r="G670" s="183">
        <f>TKB!$C$8</f>
        <v>0</v>
      </c>
      <c r="H670" s="89"/>
      <c r="I670" s="90" t="str">
        <f t="shared" si="283"/>
        <v/>
      </c>
      <c r="J670" s="91" t="str">
        <f t="shared" si="284"/>
        <v/>
      </c>
      <c r="K670" s="72"/>
      <c r="L670" s="198"/>
      <c r="M670" s="87">
        <v>5</v>
      </c>
      <c r="N670" s="84" t="str">
        <f ca="1">IF(P670=0,"",COUNTIF($P$6:P670,P670)+COUNTIF(OFFSET($G$6,0,0,INT((ROW(G670)-ROW($G$6))/5+1)*5,1),P670))</f>
        <v/>
      </c>
      <c r="O670" s="92" t="str">
        <f t="shared" si="285"/>
        <v/>
      </c>
      <c r="P670" s="183">
        <f>TKB!$D$8</f>
        <v>0</v>
      </c>
      <c r="Q670" s="89"/>
      <c r="R670" s="90" t="str">
        <f t="shared" si="286"/>
        <v/>
      </c>
      <c r="S670" s="91" t="str">
        <f t="shared" si="287"/>
        <v/>
      </c>
      <c r="U670" s="42"/>
      <c r="V670" s="122"/>
      <c r="W670" s="126"/>
      <c r="X670" s="78"/>
    </row>
    <row r="671" spans="1:24" s="77" customFormat="1" ht="24" customHeight="1" x14ac:dyDescent="0.2">
      <c r="A671" s="34" t="str">
        <f t="shared" si="276"/>
        <v/>
      </c>
      <c r="B671" s="35">
        <f t="shared" si="274"/>
        <v>23</v>
      </c>
      <c r="C671" s="200" t="str">
        <f>CONCATENATE("Ba  ",CHAR(10),DAY(V663+1),"/",MONTH(V663+1))</f>
        <v>Ba  
9/2</v>
      </c>
      <c r="D671" s="67">
        <v>1</v>
      </c>
      <c r="E671" s="68">
        <f ca="1">COUNTIF($G$6:G671,G671)+COUNTIF(OFFSET($P$6,0,0,IF(MOD(ROW(P671),5)&lt;&gt;0,INT((ROW(P671)-ROW($P$6)+1)/5)*5,INT((ROW(P671)-ROW($P$6))/5)*5),1),G671)</f>
        <v>45</v>
      </c>
      <c r="F671" s="68">
        <f t="shared" ca="1" si="282"/>
        <v>45</v>
      </c>
      <c r="G671" s="182" t="str">
        <f>TKB!$C$9</f>
        <v>Chính tả</v>
      </c>
      <c r="H671" s="93"/>
      <c r="I671" s="70" t="str">
        <f t="shared" ca="1" si="283"/>
        <v>TC: Bác sĩ Sói.</v>
      </c>
      <c r="J671" s="71" t="str">
        <f t="shared" ca="1" si="284"/>
        <v>vở mẫu, MT-MC</v>
      </c>
      <c r="K671" s="72"/>
      <c r="L671" s="200" t="str">
        <f>+C671</f>
        <v>Ba  
9/2</v>
      </c>
      <c r="M671" s="67">
        <v>1</v>
      </c>
      <c r="N671" s="94">
        <f ca="1">IF(P671=0,"",COUNTIF($P$6:P671,P671)+COUNTIF(OFFSET($G$6,0,0,INT((ROW(G671)-ROW($G$6))/5+1)*5,1),P671))</f>
        <v>23</v>
      </c>
      <c r="O671" s="94">
        <f t="shared" ca="1" si="285"/>
        <v>23</v>
      </c>
      <c r="P671" s="181" t="str">
        <f>TKB!$D$9</f>
        <v>Kể chuyện</v>
      </c>
      <c r="Q671" s="93"/>
      <c r="R671" s="70" t="str">
        <f t="shared" ca="1" si="286"/>
        <v>Bác sĩ Sói</v>
      </c>
      <c r="S671" s="71" t="str">
        <f t="shared" ca="1" si="287"/>
        <v>Tranh SGK</v>
      </c>
      <c r="U671" s="42"/>
      <c r="V671" s="122"/>
      <c r="W671" s="126"/>
      <c r="X671" s="78"/>
    </row>
    <row r="672" spans="1:24" s="77" customFormat="1" ht="24" customHeight="1" x14ac:dyDescent="0.2">
      <c r="A672" s="34" t="str">
        <f t="shared" si="276"/>
        <v/>
      </c>
      <c r="B672" s="35">
        <f t="shared" si="274"/>
        <v>23</v>
      </c>
      <c r="C672" s="201"/>
      <c r="D672" s="79">
        <v>2</v>
      </c>
      <c r="E672" s="80">
        <f ca="1">COUNTIF($G$6:G672,G672)+COUNTIF(OFFSET($P$6,0,0,IF(MOD(ROW(P672),5)&lt;&gt;0,INT((ROW(P672)-ROW($P$6)+1)/5)*5,INT((ROW(P672)-ROW($P$6))/5)*5),1),G672)</f>
        <v>112</v>
      </c>
      <c r="F672" s="80">
        <f t="shared" ca="1" si="282"/>
        <v>112</v>
      </c>
      <c r="G672" s="182" t="str">
        <f>TKB!$C$10</f>
        <v>Toán</v>
      </c>
      <c r="H672" s="81"/>
      <c r="I672" s="82" t="str">
        <f t="shared" ca="1" si="283"/>
        <v>Bảng chia 3</v>
      </c>
      <c r="J672" s="83" t="str">
        <f t="shared" ca="1" si="284"/>
        <v>SGK, bảng phụ, MT-MC</v>
      </c>
      <c r="K672" s="72"/>
      <c r="L672" s="201"/>
      <c r="M672" s="79">
        <v>2</v>
      </c>
      <c r="N672" s="84">
        <f ca="1">IF(P672=0,"",COUNTIF($P$6:P672,P672)+COUNTIF(OFFSET($G$6,0,0,INT((ROW(G672)-ROW($G$6))/5+1)*5,1),P672))</f>
        <v>46</v>
      </c>
      <c r="O672" s="84">
        <f t="shared" ca="1" si="285"/>
        <v>46</v>
      </c>
      <c r="P672" s="182" t="str">
        <f>TKB!$D$10</f>
        <v>Thể dục</v>
      </c>
      <c r="Q672" s="81"/>
      <c r="R672" s="82" t="str">
        <f t="shared" ca="1" si="286"/>
        <v>Trò chơi:”Kết bạn”.</v>
      </c>
      <c r="S672" s="83">
        <f t="shared" ca="1" si="287"/>
        <v>0</v>
      </c>
      <c r="U672" s="42"/>
      <c r="V672" s="122"/>
      <c r="W672" s="126"/>
      <c r="X672" s="78"/>
    </row>
    <row r="673" spans="1:24" s="77" customFormat="1" ht="24" customHeight="1" x14ac:dyDescent="0.2">
      <c r="A673" s="34" t="str">
        <f t="shared" si="276"/>
        <v/>
      </c>
      <c r="B673" s="35">
        <f t="shared" si="274"/>
        <v>23</v>
      </c>
      <c r="C673" s="201"/>
      <c r="D673" s="79">
        <v>3</v>
      </c>
      <c r="E673" s="80">
        <f ca="1">COUNTIF($G$6:G673,G673)+COUNTIF(OFFSET($P$6,0,0,IF(MOD(ROW(P673),5)&lt;&gt;0,INT((ROW(P673)-ROW($P$6)+1)/5)*5,INT((ROW(P673)-ROW($P$6))/5)*5),1),G673)</f>
        <v>23</v>
      </c>
      <c r="F673" s="80">
        <f t="shared" ca="1" si="282"/>
        <v>23</v>
      </c>
      <c r="G673" s="182" t="str">
        <f>TKB!$C$11</f>
        <v>Mĩ thuật</v>
      </c>
      <c r="H673" s="81"/>
      <c r="I673" s="82" t="str">
        <f t="shared" ca="1" si="283"/>
        <v>Sắc màu thiên nhiên</v>
      </c>
      <c r="J673" s="83">
        <f t="shared" ca="1" si="284"/>
        <v>0</v>
      </c>
      <c r="K673" s="72"/>
      <c r="L673" s="201"/>
      <c r="M673" s="73">
        <v>3</v>
      </c>
      <c r="N673" s="84">
        <f ca="1">IF(P673=0,"",COUNTIF($P$6:P673,P673)+COUNTIF(OFFSET($G$6,0,0,INT((ROW(G673)-ROW($G$6))/5+1)*5,1),P673))</f>
        <v>68</v>
      </c>
      <c r="O673" s="74">
        <f t="shared" ca="1" si="285"/>
        <v>68</v>
      </c>
      <c r="P673" s="185" t="str">
        <f>TKB!$D$11</f>
        <v>HDH-TV</v>
      </c>
      <c r="Q673" s="81"/>
      <c r="R673" s="82" t="str">
        <f t="shared" ca="1" si="286"/>
        <v>Tập đọc-Chính tả</v>
      </c>
      <c r="S673" s="83" t="str">
        <f t="shared" ca="1" si="287"/>
        <v>Vở CEHTV, BP, PM</v>
      </c>
      <c r="U673" s="42"/>
      <c r="V673" s="122"/>
      <c r="W673" s="126"/>
      <c r="X673" s="78"/>
    </row>
    <row r="674" spans="1:24" s="77" customFormat="1" ht="24" customHeight="1" x14ac:dyDescent="0.2">
      <c r="A674" s="34" t="str">
        <f t="shared" si="276"/>
        <v/>
      </c>
      <c r="B674" s="35">
        <f t="shared" si="274"/>
        <v>23</v>
      </c>
      <c r="C674" s="201"/>
      <c r="D674" s="79">
        <v>4</v>
      </c>
      <c r="E674" s="84">
        <f ca="1">COUNTIF($G$6:G674,G674)+COUNTIF(OFFSET($P$6,0,0,IF(MOD(ROW(P674),5)&lt;&gt;0,INT((ROW(P674)-ROW($P$6)+1)/5)*5,INT((ROW(P674)-ROW($P$6))/5)*5),1),G674)</f>
        <v>45</v>
      </c>
      <c r="F674" s="84">
        <f t="shared" ca="1" si="282"/>
        <v>45</v>
      </c>
      <c r="G674" s="182" t="str">
        <f>TKB!$C$12</f>
        <v>Tiếng Anh</v>
      </c>
      <c r="H674" s="81"/>
      <c r="I674" s="82" t="str">
        <f t="shared" ca="1" si="283"/>
        <v>Unit 9. Lesson 1</v>
      </c>
      <c r="J674" s="83">
        <f t="shared" ca="1" si="284"/>
        <v>0</v>
      </c>
      <c r="K674" s="72"/>
      <c r="L674" s="201"/>
      <c r="M674" s="79">
        <v>4</v>
      </c>
      <c r="N674" s="84">
        <f ca="1">IF(P674=0,"",COUNTIF($P$6:P674,P674)+COUNTIF(OFFSET($G$6,0,0,INT((ROW(G674)-ROW($G$6))/5+1)*5,1),P674))</f>
        <v>67</v>
      </c>
      <c r="O674" s="84" t="e">
        <f t="shared" ca="1" si="285"/>
        <v>#N/A</v>
      </c>
      <c r="P674" s="182" t="str">
        <f>TKB!$D$12</f>
        <v>HDH-T</v>
      </c>
      <c r="Q674" s="81"/>
      <c r="R674" s="82" t="e">
        <f t="shared" ca="1" si="286"/>
        <v>#N/A</v>
      </c>
      <c r="S674" s="83" t="e">
        <f t="shared" ca="1" si="287"/>
        <v>#N/A</v>
      </c>
      <c r="U674" s="42"/>
      <c r="V674" s="122"/>
      <c r="W674" s="126"/>
      <c r="X674" s="78"/>
    </row>
    <row r="675" spans="1:24" s="77" customFormat="1" ht="24" customHeight="1" x14ac:dyDescent="0.2">
      <c r="A675" s="34" t="str">
        <f t="shared" si="276"/>
        <v/>
      </c>
      <c r="B675" s="35">
        <f t="shared" si="274"/>
        <v>23</v>
      </c>
      <c r="C675" s="202"/>
      <c r="D675" s="95">
        <v>5</v>
      </c>
      <c r="E675" s="88">
        <f ca="1">COUNTIF($G$6:G675,G675)+COUNTIF(OFFSET($P$6,0,0,IF(MOD(ROW(P675),5)&lt;&gt;0,INT((ROW(P675)-ROW($P$6)+1)/5)*5,INT((ROW(P675)-ROW($P$6))/5)*5),1),G675)</f>
        <v>290</v>
      </c>
      <c r="F675" s="88" t="str">
        <f t="shared" si="282"/>
        <v/>
      </c>
      <c r="G675" s="183">
        <f>TKB!$C$13</f>
        <v>0</v>
      </c>
      <c r="H675" s="89"/>
      <c r="I675" s="90" t="str">
        <f t="shared" si="283"/>
        <v/>
      </c>
      <c r="J675" s="91" t="str">
        <f t="shared" si="284"/>
        <v/>
      </c>
      <c r="K675" s="72"/>
      <c r="L675" s="202"/>
      <c r="M675" s="87">
        <v>5</v>
      </c>
      <c r="N675" s="84" t="str">
        <f ca="1">IF(P675=0,"",COUNTIF($P$6:P675,P675)+COUNTIF(OFFSET($G$6,0,0,INT((ROW(G675)-ROW($G$6))/5+1)*5,1),P675))</f>
        <v/>
      </c>
      <c r="O675" s="92" t="str">
        <f t="shared" si="285"/>
        <v/>
      </c>
      <c r="P675" s="183">
        <f>TKB!$D$13</f>
        <v>0</v>
      </c>
      <c r="Q675" s="89"/>
      <c r="R675" s="90" t="str">
        <f t="shared" si="286"/>
        <v/>
      </c>
      <c r="S675" s="91" t="str">
        <f t="shared" si="287"/>
        <v/>
      </c>
      <c r="U675" s="42"/>
      <c r="V675" s="122"/>
      <c r="W675" s="126"/>
      <c r="X675" s="78"/>
    </row>
    <row r="676" spans="1:24" s="77" customFormat="1" ht="24" customHeight="1" x14ac:dyDescent="0.2">
      <c r="A676" s="34" t="str">
        <f t="shared" si="276"/>
        <v/>
      </c>
      <c r="B676" s="35">
        <f t="shared" si="274"/>
        <v>23</v>
      </c>
      <c r="C676" s="200" t="str">
        <f>CONCATENATE("Tư ",CHAR(10),DAY(V663+2),"/",MONTH(V663+2))</f>
        <v>Tư 
10/2</v>
      </c>
      <c r="D676" s="67">
        <v>1</v>
      </c>
      <c r="E676" s="68">
        <f ca="1">COUNTIF($G$6:G676,G676)+COUNTIF(OFFSET($P$6,0,0,IF(MOD(ROW(P676),5)&lt;&gt;0,INT((ROW(P676)-ROW($P$6)+1)/5)*5,INT((ROW(P676)-ROW($P$6))/5)*5),1),G676)</f>
        <v>69</v>
      </c>
      <c r="F676" s="68">
        <f t="shared" ca="1" si="282"/>
        <v>69</v>
      </c>
      <c r="G676" s="182" t="str">
        <f>TKB!$C$14</f>
        <v>Tập đọc</v>
      </c>
      <c r="H676" s="93"/>
      <c r="I676" s="70" t="str">
        <f t="shared" ca="1" si="283"/>
        <v>Nội qui Đảo Khỉ.</v>
      </c>
      <c r="J676" s="71" t="str">
        <f t="shared" ca="1" si="284"/>
        <v>Máy chiếu, GAĐT</v>
      </c>
      <c r="K676" s="72"/>
      <c r="L676" s="200" t="str">
        <f>+C676</f>
        <v>Tư 
10/2</v>
      </c>
      <c r="M676" s="67">
        <v>1</v>
      </c>
      <c r="N676" s="94">
        <f ca="1">IF(P676=0,"",COUNTIF($P$6:P676,P676)+COUNTIF(OFFSET($G$6,0,0,INT((ROW(G676)-ROW($G$6))/5+1)*5,1),P676))</f>
        <v>23</v>
      </c>
      <c r="O676" s="94">
        <f t="shared" ca="1" si="285"/>
        <v>23</v>
      </c>
      <c r="P676" s="181" t="str">
        <f>TKB!$D$14</f>
        <v>HĐTT-ĐS</v>
      </c>
      <c r="Q676" s="93"/>
      <c r="R676" s="70" t="str">
        <f t="shared" ca="1" si="286"/>
        <v>Đọc sách</v>
      </c>
      <c r="S676" s="71" t="str">
        <f t="shared" ca="1" si="287"/>
        <v>sách, truyện</v>
      </c>
      <c r="U676" s="42"/>
      <c r="V676" s="122"/>
      <c r="W676" s="126"/>
      <c r="X676" s="78"/>
    </row>
    <row r="677" spans="1:24" s="77" customFormat="1" ht="24" customHeight="1" x14ac:dyDescent="0.2">
      <c r="A677" s="34" t="str">
        <f t="shared" si="276"/>
        <v/>
      </c>
      <c r="B677" s="35">
        <f t="shared" si="274"/>
        <v>23</v>
      </c>
      <c r="C677" s="201"/>
      <c r="D677" s="79">
        <v>2</v>
      </c>
      <c r="E677" s="80">
        <f ca="1">COUNTIF($G$6:G677,G677)+COUNTIF(OFFSET($P$6,0,0,IF(MOD(ROW(P677),5)&lt;&gt;0,INT((ROW(P677)-ROW($P$6)+1)/5)*5,INT((ROW(P677)-ROW($P$6))/5)*5),1),G677)</f>
        <v>46</v>
      </c>
      <c r="F677" s="80">
        <f t="shared" ca="1" si="282"/>
        <v>46</v>
      </c>
      <c r="G677" s="182" t="str">
        <f>TKB!$C$15</f>
        <v>Tiếng Anh</v>
      </c>
      <c r="H677" s="81"/>
      <c r="I677" s="82" t="str">
        <f t="shared" ca="1" si="283"/>
        <v>Unit 9. Lesson 2</v>
      </c>
      <c r="J677" s="83">
        <f t="shared" ca="1" si="284"/>
        <v>0</v>
      </c>
      <c r="K677" s="72"/>
      <c r="L677" s="201"/>
      <c r="M677" s="79">
        <v>2</v>
      </c>
      <c r="N677" s="84">
        <f ca="1">IF(P677=0,"",COUNTIF($P$6:P677,P677)+COUNTIF(OFFSET($G$6,0,0,INT((ROW(G677)-ROW($G$6))/5+1)*5,1),P677))</f>
        <v>23</v>
      </c>
      <c r="O677" s="84">
        <f t="shared" ca="1" si="285"/>
        <v>26</v>
      </c>
      <c r="P677" s="181" t="str">
        <f>TKB!$D$15</f>
        <v>Âm nhạc TC</v>
      </c>
      <c r="Q677" s="81"/>
      <c r="R677" s="82" t="str">
        <f t="shared" ca="1" si="286"/>
        <v>Ôn tập và kiểm tra</v>
      </c>
      <c r="S677" s="83">
        <f t="shared" ca="1" si="287"/>
        <v>0</v>
      </c>
      <c r="U677" s="42"/>
      <c r="V677" s="122"/>
      <c r="W677" s="126"/>
      <c r="X677" s="78"/>
    </row>
    <row r="678" spans="1:24" s="77" customFormat="1" ht="24" customHeight="1" x14ac:dyDescent="0.2">
      <c r="A678" s="34" t="str">
        <f t="shared" si="276"/>
        <v/>
      </c>
      <c r="B678" s="35">
        <f t="shared" si="274"/>
        <v>23</v>
      </c>
      <c r="C678" s="201"/>
      <c r="D678" s="79">
        <v>3</v>
      </c>
      <c r="E678" s="80">
        <f ca="1">COUNTIF($G$6:G678,G678)+COUNTIF(OFFSET($P$6,0,0,IF(MOD(ROW(P678),5)&lt;&gt;0,INT((ROW(P678)-ROW($P$6)+1)/5)*5,INT((ROW(P678)-ROW($P$6))/5)*5),1),G678)</f>
        <v>113</v>
      </c>
      <c r="F678" s="80">
        <f t="shared" ca="1" si="282"/>
        <v>113</v>
      </c>
      <c r="G678" s="182" t="str">
        <f>TKB!$C$16</f>
        <v>Toán</v>
      </c>
      <c r="H678" s="81"/>
      <c r="I678" s="82" t="str">
        <f t="shared" ca="1" si="283"/>
        <v>Một phần ba</v>
      </c>
      <c r="J678" s="83" t="str">
        <f t="shared" ca="1" si="284"/>
        <v>SGK, bảng phụ, MT-MC</v>
      </c>
      <c r="K678" s="72"/>
      <c r="L678" s="201"/>
      <c r="M678" s="73">
        <v>3</v>
      </c>
      <c r="N678" s="84">
        <f ca="1">IF(P678=0,"",COUNTIF($P$6:P678,P678)+COUNTIF(OFFSET($G$6,0,0,INT((ROW(G678)-ROW($G$6))/5+1)*5,1),P678))</f>
        <v>68</v>
      </c>
      <c r="O678" s="74" t="e">
        <f t="shared" ca="1" si="285"/>
        <v>#N/A</v>
      </c>
      <c r="P678" s="185" t="str">
        <f>TKB!$D$16</f>
        <v>HDH-T</v>
      </c>
      <c r="Q678" s="81"/>
      <c r="R678" s="82" t="e">
        <f t="shared" ca="1" si="286"/>
        <v>#N/A</v>
      </c>
      <c r="S678" s="83" t="e">
        <f t="shared" ca="1" si="287"/>
        <v>#N/A</v>
      </c>
      <c r="U678" s="42"/>
      <c r="V678" s="122"/>
      <c r="W678" s="126"/>
      <c r="X678" s="78"/>
    </row>
    <row r="679" spans="1:24" s="77" customFormat="1" ht="24" customHeight="1" x14ac:dyDescent="0.2">
      <c r="A679" s="34" t="str">
        <f t="shared" si="276"/>
        <v/>
      </c>
      <c r="B679" s="35">
        <f t="shared" si="274"/>
        <v>23</v>
      </c>
      <c r="C679" s="201"/>
      <c r="D679" s="79">
        <v>4</v>
      </c>
      <c r="E679" s="84">
        <f ca="1">COUNTIF($G$6:G679,G679)+COUNTIF(OFFSET($P$6,0,0,IF(MOD(ROW(P679),5)&lt;&gt;0,INT((ROW(P679)-ROW($P$6)+1)/5)*5,INT((ROW(P679)-ROW($P$6))/5)*5),1),G679)</f>
        <v>23</v>
      </c>
      <c r="F679" s="84">
        <f t="shared" ca="1" si="282"/>
        <v>23</v>
      </c>
      <c r="G679" s="182" t="str">
        <f>TKB!$C$17</f>
        <v>Tập viết</v>
      </c>
      <c r="H679" s="81"/>
      <c r="I679" s="82" t="str">
        <f t="shared" ca="1" si="283"/>
        <v>Chữ hoa T</v>
      </c>
      <c r="J679" s="83" t="str">
        <f ca="1">IF(G679=0,"",VLOOKUP(E679&amp;G679,PPCT,7,0))</f>
        <v xml:space="preserve">Chữ mẫu, bảng phụ, </v>
      </c>
      <c r="K679" s="72"/>
      <c r="L679" s="201"/>
      <c r="M679" s="79">
        <v>4</v>
      </c>
      <c r="N679" s="84">
        <f ca="1">IF(P679=0,"",COUNTIF($P$6:P679,P679)+COUNTIF(OFFSET($G$6,0,0,INT((ROW(G679)-ROW($G$6))/5+1)*5,1),P679))</f>
        <v>45</v>
      </c>
      <c r="O679" s="84" t="e">
        <f t="shared" ca="1" si="285"/>
        <v>#N/A</v>
      </c>
      <c r="P679" s="182" t="str">
        <f>TKB!$D$17</f>
        <v>HĐTT-CĐ</v>
      </c>
      <c r="Q679" s="81"/>
      <c r="R679" s="82" t="e">
        <f t="shared" ca="1" si="286"/>
        <v>#N/A</v>
      </c>
      <c r="S679" s="83" t="e">
        <f t="shared" ca="1" si="287"/>
        <v>#N/A</v>
      </c>
      <c r="U679" s="42"/>
      <c r="V679" s="122"/>
      <c r="W679" s="126"/>
      <c r="X679" s="78"/>
    </row>
    <row r="680" spans="1:24" s="77" customFormat="1" ht="24" customHeight="1" x14ac:dyDescent="0.2">
      <c r="A680" s="34" t="str">
        <f t="shared" si="276"/>
        <v/>
      </c>
      <c r="B680" s="35">
        <f t="shared" si="274"/>
        <v>23</v>
      </c>
      <c r="C680" s="202"/>
      <c r="D680" s="95">
        <v>5</v>
      </c>
      <c r="E680" s="88">
        <f ca="1">COUNTIF($G$6:G680,G680)+COUNTIF(OFFSET($P$6,0,0,IF(MOD(ROW(P680),5)&lt;&gt;0,INT((ROW(P680)-ROW($P$6)+1)/5)*5,INT((ROW(P680)-ROW($P$6))/5)*5),1),G680)</f>
        <v>292</v>
      </c>
      <c r="F680" s="88" t="str">
        <f t="shared" si="282"/>
        <v/>
      </c>
      <c r="G680" s="183">
        <f>TKB!$C$18</f>
        <v>0</v>
      </c>
      <c r="H680" s="89"/>
      <c r="I680" s="90" t="str">
        <f t="shared" si="283"/>
        <v/>
      </c>
      <c r="J680" s="91" t="str">
        <f t="shared" ref="J680:J690" si="288">IF(G680=0,"",VLOOKUP(E680&amp;G680,PPCT,7,0))</f>
        <v/>
      </c>
      <c r="K680" s="72"/>
      <c r="L680" s="202"/>
      <c r="M680" s="87">
        <v>5</v>
      </c>
      <c r="N680" s="84" t="str">
        <f ca="1">IF(P680=0,"",COUNTIF($P$6:P680,P680)+COUNTIF(OFFSET($G$6,0,0,INT((ROW(G680)-ROW($G$6))/5+1)*5,1),P680))</f>
        <v/>
      </c>
      <c r="O680" s="92" t="str">
        <f t="shared" si="285"/>
        <v/>
      </c>
      <c r="P680" s="183">
        <f>TKB!$D$18</f>
        <v>0</v>
      </c>
      <c r="Q680" s="89"/>
      <c r="R680" s="90" t="str">
        <f t="shared" si="286"/>
        <v/>
      </c>
      <c r="S680" s="91" t="str">
        <f t="shared" si="287"/>
        <v/>
      </c>
      <c r="U680" s="42"/>
      <c r="V680" s="122"/>
      <c r="W680" s="126"/>
      <c r="X680" s="78"/>
    </row>
    <row r="681" spans="1:24" s="77" customFormat="1" ht="24" customHeight="1" x14ac:dyDescent="0.2">
      <c r="A681" s="34" t="str">
        <f t="shared" si="276"/>
        <v/>
      </c>
      <c r="B681" s="35">
        <f t="shared" si="274"/>
        <v>23</v>
      </c>
      <c r="C681" s="200" t="str">
        <f>CONCATENATE("Năm ",CHAR(10),DAY(V663+3),"/",MONTH(V663+3))</f>
        <v>Năm 
11/2</v>
      </c>
      <c r="D681" s="67">
        <v>1</v>
      </c>
      <c r="E681" s="68">
        <f ca="1">COUNTIF($G$6:G681,G681)+COUNTIF(OFFSET($P$6,0,0,IF(MOD(ROW(P681),5)&lt;&gt;0,INT((ROW(P681)-ROW($P$6)+1)/5)*5,INT((ROW(P681)-ROW($P$6))/5)*5),1),G681)</f>
        <v>46</v>
      </c>
      <c r="F681" s="68">
        <f t="shared" ca="1" si="282"/>
        <v>46</v>
      </c>
      <c r="G681" s="181" t="str">
        <f>TKB!$C$19</f>
        <v>Chính tả</v>
      </c>
      <c r="H681" s="93"/>
      <c r="I681" s="70" t="str">
        <f t="shared" ca="1" si="283"/>
        <v>NV: Ngày hội đua voi ở Tây Nguyên</v>
      </c>
      <c r="J681" s="71" t="str">
        <f t="shared" ca="1" si="288"/>
        <v>vở mẫu, MT-MC</v>
      </c>
      <c r="K681" s="72"/>
      <c r="L681" s="200" t="str">
        <f>+C681</f>
        <v>Năm 
11/2</v>
      </c>
      <c r="M681" s="67">
        <v>1</v>
      </c>
      <c r="N681" s="94">
        <f ca="1">IF(P681=0,"",COUNTIF($P$6:P681,P681)+COUNTIF(OFFSET($G$6,0,0,INT((ROW(G681)-ROW($G$6))/5+1)*5,1),P681))</f>
        <v>23</v>
      </c>
      <c r="O681" s="94">
        <f t="shared" ca="1" si="285"/>
        <v>23</v>
      </c>
      <c r="P681" s="181" t="str">
        <f>TKB!$D$19</f>
        <v>TN&amp;XH</v>
      </c>
      <c r="Q681" s="93"/>
      <c r="R681" s="70" t="str">
        <f t="shared" ca="1" si="286"/>
        <v>Ôn tập: Xã hội</v>
      </c>
      <c r="S681" s="71" t="str">
        <f t="shared" ca="1" si="287"/>
        <v>Tranh SGK, MT-MC</v>
      </c>
      <c r="U681" s="42"/>
      <c r="V681" s="122"/>
      <c r="W681" s="126"/>
      <c r="X681" s="78"/>
    </row>
    <row r="682" spans="1:24" s="77" customFormat="1" ht="24" customHeight="1" x14ac:dyDescent="0.2">
      <c r="A682" s="34" t="str">
        <f t="shared" si="276"/>
        <v/>
      </c>
      <c r="B682" s="35">
        <f t="shared" si="274"/>
        <v>23</v>
      </c>
      <c r="C682" s="201"/>
      <c r="D682" s="79">
        <v>2</v>
      </c>
      <c r="E682" s="80">
        <f ca="1">COUNTIF($G$6:G682,G682)+COUNTIF(OFFSET($P$6,0,0,IF(MOD(ROW(P682),5)&lt;&gt;0,INT((ROW(P682)-ROW($P$6)+1)/5)*5,INT((ROW(P682)-ROW($P$6))/5)*5),1),G682)</f>
        <v>114</v>
      </c>
      <c r="F682" s="80">
        <f t="shared" ca="1" si="282"/>
        <v>114</v>
      </c>
      <c r="G682" s="182" t="str">
        <f>TKB!$C$20</f>
        <v>Toán</v>
      </c>
      <c r="H682" s="81"/>
      <c r="I682" s="82" t="str">
        <f t="shared" ca="1" si="283"/>
        <v>Luyện tập</v>
      </c>
      <c r="J682" s="83" t="str">
        <f t="shared" ca="1" si="288"/>
        <v>SGK, bảng phụ, MT-MC</v>
      </c>
      <c r="K682" s="72"/>
      <c r="L682" s="201"/>
      <c r="M682" s="79">
        <v>2</v>
      </c>
      <c r="N682" s="84">
        <f ca="1">IF(P682=0,"",COUNTIF($P$6:P682,P682)+COUNTIF(OFFSET($G$6,0,0,INT((ROW(G682)-ROW($G$6))/5+1)*5,1),P682))</f>
        <v>23</v>
      </c>
      <c r="O682" s="84">
        <f t="shared" ca="1" si="285"/>
        <v>23</v>
      </c>
      <c r="P682" s="182" t="str">
        <f>TKB!$D$20</f>
        <v>Thủ công</v>
      </c>
      <c r="Q682" s="81"/>
      <c r="R682" s="82" t="str">
        <f t="shared" ca="1" si="286"/>
        <v>Ôn tập chương II: Phối hợp gấp, cắt, dán hình</v>
      </c>
      <c r="S682" s="83" t="str">
        <f t="shared" ca="1" si="287"/>
        <v>GM, kéo, tranh QT</v>
      </c>
      <c r="U682" s="42"/>
      <c r="V682" s="122"/>
      <c r="W682" s="126"/>
      <c r="X682" s="78"/>
    </row>
    <row r="683" spans="1:24" s="77" customFormat="1" ht="24" customHeight="1" x14ac:dyDescent="0.2">
      <c r="A683" s="34" t="str">
        <f t="shared" si="276"/>
        <v/>
      </c>
      <c r="B683" s="35">
        <f t="shared" si="274"/>
        <v>23</v>
      </c>
      <c r="C683" s="201"/>
      <c r="D683" s="79">
        <v>3</v>
      </c>
      <c r="E683" s="84">
        <f ca="1">COUNTIF($G$6:G683,G683)+COUNTIF(OFFSET($P$6,0,0,IF(MOD(ROW(P683),5)&lt;&gt;0,INT((ROW(P683)-ROW($P$6)+1)/5)*5,INT((ROW(P683)-ROW($P$6))/5)*5),1),G683)</f>
        <v>23</v>
      </c>
      <c r="F683" s="84">
        <f t="shared" ca="1" si="282"/>
        <v>23</v>
      </c>
      <c r="G683" s="182" t="str">
        <f>TKB!$C$21</f>
        <v>Thể dục TC</v>
      </c>
      <c r="H683" s="81"/>
      <c r="I683" s="82" t="str">
        <f t="shared" ca="1" si="283"/>
        <v>Ôn đi nhanh chuyển sang chạy, trò chơi :kết bạn</v>
      </c>
      <c r="J683" s="83">
        <f t="shared" ca="1" si="288"/>
        <v>0</v>
      </c>
      <c r="K683" s="72"/>
      <c r="L683" s="201"/>
      <c r="M683" s="73">
        <v>3</v>
      </c>
      <c r="N683" s="84">
        <f ca="1">IF(P683=0,"",COUNTIF($P$6:P683,P683)+COUNTIF(OFFSET($G$6,0,0,INT((ROW(G683)-ROW($G$6))/5+1)*5,1),P683))</f>
        <v>69</v>
      </c>
      <c r="O683" s="74">
        <f t="shared" ca="1" si="285"/>
        <v>69</v>
      </c>
      <c r="P683" s="185" t="str">
        <f>TKB!$D$21</f>
        <v>HDH-TV</v>
      </c>
      <c r="Q683" s="81"/>
      <c r="R683" s="82" t="str">
        <f t="shared" ca="1" si="286"/>
        <v>Luyện từ và câu</v>
      </c>
      <c r="S683" s="83" t="str">
        <f t="shared" ca="1" si="287"/>
        <v>Vở CEHTV, BP, PM</v>
      </c>
      <c r="U683" s="42"/>
      <c r="V683" s="122"/>
      <c r="W683" s="126"/>
      <c r="X683" s="78"/>
    </row>
    <row r="684" spans="1:24" s="77" customFormat="1" ht="24" customHeight="1" x14ac:dyDescent="0.2">
      <c r="A684" s="34" t="str">
        <f t="shared" si="276"/>
        <v/>
      </c>
      <c r="B684" s="35">
        <f t="shared" si="274"/>
        <v>23</v>
      </c>
      <c r="C684" s="201"/>
      <c r="D684" s="79">
        <v>4</v>
      </c>
      <c r="E684" s="84">
        <f ca="1">COUNTIF($G$6:G684,G684)+COUNTIF(OFFSET($P$6,0,0,IF(MOD(ROW(P684),5)&lt;&gt;0,INT((ROW(P684)-ROW($P$6)+1)/5)*5,INT((ROW(P684)-ROW($P$6))/5)*5),1),G684)</f>
        <v>23</v>
      </c>
      <c r="F684" s="84">
        <f t="shared" ca="1" si="282"/>
        <v>23</v>
      </c>
      <c r="G684" s="182" t="str">
        <f>TKB!$C$22</f>
        <v>LT &amp; Câu</v>
      </c>
      <c r="H684" s="81"/>
      <c r="I684" s="82" t="str">
        <f t="shared" ca="1" si="283"/>
        <v>MRVT: từ ngữ về muông thú.Đặt và trả lời câu hỏi Như thế nào?</v>
      </c>
      <c r="J684" s="83" t="str">
        <f t="shared" ca="1" si="288"/>
        <v>bảng phụ, MT-MC</v>
      </c>
      <c r="K684" s="72"/>
      <c r="L684" s="201"/>
      <c r="M684" s="79">
        <v>4</v>
      </c>
      <c r="N684" s="84">
        <f ca="1">IF(P684=0,"",COUNTIF($P$6:P684,P684)+COUNTIF(OFFSET($G$6,0,0,INT((ROW(G684)-ROW($G$6))/5+1)*5,1),P684))</f>
        <v>46</v>
      </c>
      <c r="O684" s="84" t="e">
        <f t="shared" ca="1" si="285"/>
        <v>#N/A</v>
      </c>
      <c r="P684" s="182" t="str">
        <f>TKB!$D$22</f>
        <v>HĐTT-CĐ</v>
      </c>
      <c r="Q684" s="81"/>
      <c r="R684" s="82" t="e">
        <f t="shared" ca="1" si="286"/>
        <v>#N/A</v>
      </c>
      <c r="S684" s="83" t="e">
        <f t="shared" ca="1" si="287"/>
        <v>#N/A</v>
      </c>
      <c r="U684" s="42"/>
      <c r="V684" s="122"/>
      <c r="W684" s="126"/>
      <c r="X684" s="78"/>
    </row>
    <row r="685" spans="1:24" s="77" customFormat="1" ht="24" customHeight="1" x14ac:dyDescent="0.2">
      <c r="A685" s="34" t="str">
        <f t="shared" si="276"/>
        <v/>
      </c>
      <c r="B685" s="35">
        <f t="shared" si="274"/>
        <v>23</v>
      </c>
      <c r="C685" s="202"/>
      <c r="D685" s="95">
        <v>5</v>
      </c>
      <c r="E685" s="88">
        <f ca="1">COUNTIF($G$6:G685,G685)+COUNTIF(OFFSET($P$6,0,0,IF(MOD(ROW(P685),5)&lt;&gt;0,INT((ROW(P685)-ROW($P$6)+1)/5)*5,INT((ROW(P685)-ROW($P$6))/5)*5),1),G685)</f>
        <v>294</v>
      </c>
      <c r="F685" s="88" t="str">
        <f t="shared" si="282"/>
        <v/>
      </c>
      <c r="G685" s="183">
        <f>TKB!$C$23</f>
        <v>0</v>
      </c>
      <c r="H685" s="89"/>
      <c r="I685" s="90" t="str">
        <f t="shared" si="283"/>
        <v/>
      </c>
      <c r="J685" s="91" t="str">
        <f t="shared" si="288"/>
        <v/>
      </c>
      <c r="K685" s="72"/>
      <c r="L685" s="202"/>
      <c r="M685" s="87">
        <v>5</v>
      </c>
      <c r="N685" s="84" t="str">
        <f ca="1">IF(P685=0,"",COUNTIF($P$6:P685,P685)+COUNTIF(OFFSET($G$6,0,0,INT((ROW(G685)-ROW($G$6))/5+1)*5,1),P685))</f>
        <v/>
      </c>
      <c r="O685" s="92" t="str">
        <f t="shared" si="285"/>
        <v/>
      </c>
      <c r="P685" s="183">
        <f>TKB!$D$23</f>
        <v>0</v>
      </c>
      <c r="Q685" s="89"/>
      <c r="R685" s="90" t="str">
        <f t="shared" si="286"/>
        <v/>
      </c>
      <c r="S685" s="91" t="str">
        <f t="shared" si="287"/>
        <v/>
      </c>
      <c r="U685" s="42"/>
      <c r="V685" s="122"/>
      <c r="W685" s="126"/>
      <c r="X685" s="78"/>
    </row>
    <row r="686" spans="1:24" s="77" customFormat="1" ht="24" customHeight="1" x14ac:dyDescent="0.2">
      <c r="A686" s="34" t="str">
        <f t="shared" si="276"/>
        <v/>
      </c>
      <c r="B686" s="35">
        <f t="shared" si="274"/>
        <v>23</v>
      </c>
      <c r="C686" s="197" t="str">
        <f>CONCATENATE("Sáu ",CHAR(10),DAY(V663+4),"/",MONTH(V663+4))</f>
        <v>Sáu 
12/2</v>
      </c>
      <c r="D686" s="67">
        <v>1</v>
      </c>
      <c r="E686" s="68">
        <f ca="1">COUNTIF($G$6:G686,G686)+COUNTIF(OFFSET($P$6,0,0,IF(MOD(ROW(P686),5)&lt;&gt;0,INT((ROW(P686)-ROW($P$6)+1)/5)*5,INT((ROW(P686)-ROW($P$6))/5)*5),1),G686)</f>
        <v>23</v>
      </c>
      <c r="F686" s="68">
        <f t="shared" ca="1" si="282"/>
        <v>23</v>
      </c>
      <c r="G686" s="182" t="str">
        <f>TKB!$C$24</f>
        <v>Mĩ thuật TC</v>
      </c>
      <c r="H686" s="93"/>
      <c r="I686" s="70" t="str">
        <f t="shared" ca="1" si="283"/>
        <v>Tìm hiểu về kiểu chữ nét đều</v>
      </c>
      <c r="J686" s="71">
        <f t="shared" ca="1" si="288"/>
        <v>0</v>
      </c>
      <c r="K686" s="72"/>
      <c r="L686" s="197" t="str">
        <f>+C686</f>
        <v>Sáu 
12/2</v>
      </c>
      <c r="M686" s="67">
        <v>1</v>
      </c>
      <c r="N686" s="94">
        <f ca="1">IF(P686=0,"",COUNTIF($P$6:P686,P686)+COUNTIF(OFFSET($G$6,0,0,INT((ROW(G686)-ROW($G$6))/5+1)*5,1),P686))</f>
        <v>69</v>
      </c>
      <c r="O686" s="94" t="e">
        <f t="shared" ca="1" si="285"/>
        <v>#N/A</v>
      </c>
      <c r="P686" s="181" t="str">
        <f>TKB!$D$24</f>
        <v>HDH-T</v>
      </c>
      <c r="Q686" s="93"/>
      <c r="R686" s="82" t="e">
        <f t="shared" ca="1" si="286"/>
        <v>#N/A</v>
      </c>
      <c r="S686" s="71" t="e">
        <f t="shared" ca="1" si="287"/>
        <v>#N/A</v>
      </c>
      <c r="U686" s="42"/>
      <c r="V686" s="122"/>
      <c r="W686" s="126"/>
      <c r="X686" s="78"/>
    </row>
    <row r="687" spans="1:24" s="77" customFormat="1" ht="24" customHeight="1" x14ac:dyDescent="0.2">
      <c r="A687" s="34" t="str">
        <f t="shared" si="276"/>
        <v/>
      </c>
      <c r="B687" s="35">
        <f t="shared" si="274"/>
        <v>23</v>
      </c>
      <c r="C687" s="198"/>
      <c r="D687" s="79">
        <v>2</v>
      </c>
      <c r="E687" s="80">
        <f ca="1">COUNTIF($G$6:G687,G687)+COUNTIF(OFFSET($P$6,0,0,IF(MOD(ROW(P687),5)&lt;&gt;0,INT((ROW(P687)-ROW($P$6)+1)/5)*5,INT((ROW(P687)-ROW($P$6))/5)*5),1),G687)</f>
        <v>23</v>
      </c>
      <c r="F687" s="80">
        <f t="shared" ca="1" si="282"/>
        <v>23</v>
      </c>
      <c r="G687" s="182" t="str">
        <f>TKB!$C$25</f>
        <v>Tập làm văn</v>
      </c>
      <c r="H687" s="81"/>
      <c r="I687" s="82" t="str">
        <f t="shared" ca="1" si="283"/>
        <v>Đáp lời khẳng định. Viết nội quy.</v>
      </c>
      <c r="J687" s="83" t="str">
        <f t="shared" ca="1" si="288"/>
        <v>MT-MC,bảng phụ</v>
      </c>
      <c r="K687" s="72"/>
      <c r="L687" s="198"/>
      <c r="M687" s="79">
        <v>2</v>
      </c>
      <c r="N687" s="84">
        <f ca="1">IF(P687=0,"",COUNTIF($P$6:P687,P687)+COUNTIF(OFFSET($G$6,0,0,INT((ROW(G687)-ROW($G$6))/5+1)*5,1),P687))</f>
        <v>23</v>
      </c>
      <c r="O687" s="84">
        <f t="shared" ca="1" si="285"/>
        <v>23</v>
      </c>
      <c r="P687" s="182" t="str">
        <f>TKB!$D$25</f>
        <v>HĐTT-SHL</v>
      </c>
      <c r="Q687" s="81"/>
      <c r="R687" s="82" t="str">
        <f t="shared" ca="1" si="286"/>
        <v>Sơ kết tuần 23</v>
      </c>
      <c r="S687" s="83" t="str">
        <f t="shared" ca="1" si="287"/>
        <v>phần thưởng</v>
      </c>
      <c r="U687" s="42"/>
      <c r="V687" s="122"/>
      <c r="W687" s="126"/>
      <c r="X687" s="78"/>
    </row>
    <row r="688" spans="1:24" s="77" customFormat="1" ht="24" customHeight="1" x14ac:dyDescent="0.2">
      <c r="A688" s="34" t="str">
        <f t="shared" si="276"/>
        <v/>
      </c>
      <c r="B688" s="35">
        <f t="shared" si="274"/>
        <v>23</v>
      </c>
      <c r="C688" s="198"/>
      <c r="D688" s="73">
        <v>3</v>
      </c>
      <c r="E688" s="84">
        <f ca="1">COUNTIF($G$6:G688,G688)+COUNTIF(OFFSET($P$6,0,0,IF(MOD(ROW(P688),5)&lt;&gt;0,INT((ROW(P688)-ROW($P$6)+1)/5)*5,INT((ROW(P688)-ROW($P$6))/5)*5),1),G688)</f>
        <v>115</v>
      </c>
      <c r="F688" s="84">
        <f t="shared" ca="1" si="282"/>
        <v>115</v>
      </c>
      <c r="G688" s="182" t="str">
        <f>TKB!$C$26</f>
        <v>Toán</v>
      </c>
      <c r="H688" s="81"/>
      <c r="I688" s="82" t="str">
        <f t="shared" ca="1" si="283"/>
        <v>Tìm một thừa số.</v>
      </c>
      <c r="J688" s="83" t="str">
        <f t="shared" ca="1" si="288"/>
        <v>SGK, bảng phụ, MT-MC</v>
      </c>
      <c r="K688" s="72"/>
      <c r="L688" s="198"/>
      <c r="M688" s="73">
        <v>3</v>
      </c>
      <c r="N688" s="84" t="str">
        <f ca="1">IF(P688=0,"",COUNTIF($P$6:P688,P688)+COUNTIF(OFFSET($G$6,0,0,INT((ROW(G688)-ROW($G$6))/5+1)*5,1),P688))</f>
        <v/>
      </c>
      <c r="O688" s="74" t="str">
        <f t="shared" si="285"/>
        <v/>
      </c>
      <c r="P688" s="185">
        <f>TKB!$D$26</f>
        <v>0</v>
      </c>
      <c r="Q688" s="81"/>
      <c r="R688" s="82" t="str">
        <f t="shared" si="286"/>
        <v/>
      </c>
      <c r="S688" s="83" t="str">
        <f t="shared" si="287"/>
        <v/>
      </c>
      <c r="U688" s="42"/>
      <c r="V688" s="122"/>
      <c r="W688" s="126"/>
      <c r="X688" s="78"/>
    </row>
    <row r="689" spans="1:24" s="77" customFormat="1" ht="24" customHeight="1" x14ac:dyDescent="0.2">
      <c r="A689" s="34" t="str">
        <f t="shared" si="276"/>
        <v/>
      </c>
      <c r="B689" s="35">
        <f t="shared" si="274"/>
        <v>23</v>
      </c>
      <c r="C689" s="198"/>
      <c r="D689" s="79">
        <v>4</v>
      </c>
      <c r="E689" s="84">
        <f ca="1">COUNTIF($G$6:G689,G689)+COUNTIF(OFFSET($P$6,0,0,IF(MOD(ROW(P689),5)&lt;&gt;0,INT((ROW(P689)-ROW($P$6)+1)/5)*5,INT((ROW(P689)-ROW($P$6))/5)*5),1),G689)</f>
        <v>23</v>
      </c>
      <c r="F689" s="84">
        <f t="shared" ca="1" si="282"/>
        <v>23</v>
      </c>
      <c r="G689" s="182" t="str">
        <f>TKB!$C$27</f>
        <v>Đạo đức</v>
      </c>
      <c r="H689" s="81"/>
      <c r="I689" s="82" t="str">
        <f t="shared" ca="1" si="283"/>
        <v>Lịch sự khi nhận và gọi điện thoại ( tiết 1)</v>
      </c>
      <c r="J689" s="83" t="str">
        <f t="shared" ca="1" si="288"/>
        <v>Tranh, máy chiếu</v>
      </c>
      <c r="K689" s="72"/>
      <c r="L689" s="198"/>
      <c r="M689" s="79">
        <v>4</v>
      </c>
      <c r="N689" s="84" t="str">
        <f ca="1">IF(P689=0,"",COUNTIF($P$6:P689,P689)+COUNTIF(OFFSET($G$6,0,0,INT((ROW(G689)-ROW($G$6))/5+1)*5,1),P689))</f>
        <v/>
      </c>
      <c r="O689" s="84" t="str">
        <f t="shared" si="285"/>
        <v/>
      </c>
      <c r="P689" s="182">
        <f>TKB!$D$27</f>
        <v>0</v>
      </c>
      <c r="Q689" s="81"/>
      <c r="R689" s="82" t="str">
        <f t="shared" si="286"/>
        <v/>
      </c>
      <c r="S689" s="83" t="str">
        <f t="shared" si="287"/>
        <v/>
      </c>
      <c r="U689" s="42"/>
      <c r="V689" s="122"/>
      <c r="W689" s="126"/>
      <c r="X689" s="78"/>
    </row>
    <row r="690" spans="1:24" s="77" customFormat="1" ht="24" customHeight="1" thickBot="1" x14ac:dyDescent="0.25">
      <c r="A690" s="34" t="str">
        <f t="shared" si="276"/>
        <v/>
      </c>
      <c r="B690" s="35">
        <f t="shared" si="274"/>
        <v>23</v>
      </c>
      <c r="C690" s="199"/>
      <c r="D690" s="96">
        <v>5</v>
      </c>
      <c r="E690" s="97">
        <f ca="1">COUNTIF($G$6:G690,G690)+COUNTIF(OFFSET($P$6,0,0,IF(MOD(ROW(P690),5)&lt;&gt;0,INT((ROW(P690)-ROW($P$6)+1)/5)*5,INT((ROW(P690)-ROW($P$6))/5)*5),1),G690)</f>
        <v>296</v>
      </c>
      <c r="F690" s="97" t="str">
        <f t="shared" si="282"/>
        <v/>
      </c>
      <c r="G690" s="184">
        <f>TKB!$C$28</f>
        <v>0</v>
      </c>
      <c r="H690" s="98" t="str">
        <f t="shared" ref="H690" si="289">IF(AND($M$1&lt;&gt;"",F690&lt;&gt;""),$M$1,IF(LEN(G690)&gt;$Q$1,RIGHT(G690,$Q$1),""))</f>
        <v/>
      </c>
      <c r="I690" s="99" t="str">
        <f t="shared" si="283"/>
        <v/>
      </c>
      <c r="J690" s="100" t="str">
        <f t="shared" si="288"/>
        <v/>
      </c>
      <c r="K690" s="72"/>
      <c r="L690" s="199"/>
      <c r="M690" s="101">
        <v>5</v>
      </c>
      <c r="N690" s="97" t="str">
        <f ca="1">IF(P690=0,"",COUNTIF($P$6:P690,P690)+COUNTIF(OFFSET($G$6,0,0,INT((ROW(G690)-ROW($G$6))/5+1)*5,1),P690))</f>
        <v/>
      </c>
      <c r="O690" s="97" t="str">
        <f t="shared" si="285"/>
        <v/>
      </c>
      <c r="P690" s="184">
        <f>TKB!$D$28</f>
        <v>0</v>
      </c>
      <c r="Q690" s="98" t="str">
        <f t="shared" ref="Q690" si="290">IF(AND($M$1&lt;&gt;"",O690&lt;&gt;""),$M$1,IF(LEN(P690)&gt;$Q$1,RIGHT(P690,$Q$1),""))</f>
        <v/>
      </c>
      <c r="R690" s="99" t="str">
        <f t="shared" si="286"/>
        <v/>
      </c>
      <c r="S690" s="100" t="str">
        <f t="shared" si="287"/>
        <v/>
      </c>
      <c r="U690" s="42"/>
      <c r="V690" s="122"/>
      <c r="W690" s="126"/>
      <c r="X690" s="78"/>
    </row>
    <row r="691" spans="1:24" s="34" customFormat="1" ht="24" customHeight="1" x14ac:dyDescent="0.2">
      <c r="A691" s="34" t="str">
        <f t="shared" si="276"/>
        <v/>
      </c>
      <c r="B691" s="35">
        <f t="shared" si="274"/>
        <v>23</v>
      </c>
      <c r="C691" s="206"/>
      <c r="D691" s="206"/>
      <c r="E691" s="206"/>
      <c r="F691" s="206"/>
      <c r="G691" s="206"/>
      <c r="H691" s="206"/>
      <c r="I691" s="206"/>
      <c r="J691" s="206"/>
      <c r="K691" s="179"/>
      <c r="L691" s="207"/>
      <c r="M691" s="207"/>
      <c r="N691" s="207"/>
      <c r="O691" s="207"/>
      <c r="P691" s="207"/>
      <c r="Q691" s="207"/>
      <c r="R691" s="207"/>
      <c r="S691" s="207"/>
      <c r="U691" s="42"/>
      <c r="V691" s="122"/>
      <c r="W691" s="126"/>
      <c r="X691" s="43"/>
    </row>
    <row r="692" spans="1:24" s="34" customFormat="1" ht="57.95" customHeight="1" x14ac:dyDescent="0.2">
      <c r="A692" s="34" t="str">
        <f t="shared" si="276"/>
        <v/>
      </c>
      <c r="B692" s="35">
        <f t="shared" ref="B692" si="291">+B693</f>
        <v>24</v>
      </c>
      <c r="C692" s="102" t="str">
        <f>'HUONG DAN'!B54</f>
        <v>©Trường Tiểu học Lê Ngọc Hân, Gia Lâm</v>
      </c>
      <c r="D692" s="179"/>
      <c r="E692" s="103"/>
      <c r="F692" s="103"/>
      <c r="G692" s="104"/>
      <c r="H692" s="104"/>
      <c r="I692" s="104"/>
      <c r="J692" s="104"/>
      <c r="K692" s="104"/>
      <c r="L692" s="180"/>
      <c r="M692" s="180"/>
      <c r="N692" s="105"/>
      <c r="O692" s="105"/>
      <c r="P692" s="106"/>
      <c r="Q692" s="106"/>
      <c r="R692" s="208"/>
      <c r="S692" s="208"/>
      <c r="U692" s="42"/>
      <c r="V692" s="122"/>
      <c r="W692" s="126"/>
      <c r="X692" s="43"/>
    </row>
    <row r="693" spans="1:24" s="34" customFormat="1" ht="24" customHeight="1" thickBot="1" x14ac:dyDescent="0.25">
      <c r="A693" s="34" t="str">
        <f t="shared" si="276"/>
        <v/>
      </c>
      <c r="B693" s="35">
        <f t="shared" ref="B693" si="292">+C693</f>
        <v>24</v>
      </c>
      <c r="C693" s="203">
        <f>+C663+1</f>
        <v>24</v>
      </c>
      <c r="D693" s="203"/>
      <c r="E693" s="44"/>
      <c r="F693" s="103" t="str">
        <f>CONCATENATE("(Từ ngày ",DAY(V693)&amp;"/"&amp; MONTH(V693) &amp;"/"&amp;YEAR(V693)&amp; " đến ngày "  &amp;DAY(V693+4)&amp;  "/" &amp; MONTH(V693+4) &amp; "/" &amp; YEAR(V693+4),")")</f>
        <v>(Từ ngày 15/2/2021 đến ngày 19/2/2021)</v>
      </c>
      <c r="G693" s="104"/>
      <c r="H693" s="104"/>
      <c r="I693" s="113"/>
      <c r="J693" s="40"/>
      <c r="K693" s="40"/>
      <c r="L693" s="48"/>
      <c r="M693" s="48"/>
      <c r="N693" s="49"/>
      <c r="O693" s="49"/>
      <c r="P693" s="50"/>
      <c r="Q693" s="50"/>
      <c r="R693" s="47"/>
      <c r="S693" s="47"/>
      <c r="U693" s="51" t="s">
        <v>32</v>
      </c>
      <c r="V693" s="122">
        <f>$U$1+(C693-1)*7+W693</f>
        <v>44242</v>
      </c>
      <c r="W693" s="127">
        <v>0</v>
      </c>
      <c r="X693" s="43"/>
    </row>
    <row r="694" spans="1:24" s="52" customFormat="1" ht="24" customHeight="1" x14ac:dyDescent="0.2">
      <c r="A694" s="34" t="str">
        <f t="shared" si="276"/>
        <v/>
      </c>
      <c r="B694" s="35">
        <f t="shared" ref="B694:B695" si="293">+B693</f>
        <v>24</v>
      </c>
      <c r="C694" s="204" t="s">
        <v>31</v>
      </c>
      <c r="D694" s="204"/>
      <c r="E694" s="205"/>
      <c r="F694" s="204"/>
      <c r="G694" s="204"/>
      <c r="H694" s="204"/>
      <c r="I694" s="204"/>
      <c r="J694" s="204"/>
      <c r="K694" s="107"/>
      <c r="L694" s="204" t="s">
        <v>0</v>
      </c>
      <c r="M694" s="204"/>
      <c r="N694" s="204"/>
      <c r="O694" s="204"/>
      <c r="P694" s="204"/>
      <c r="Q694" s="204"/>
      <c r="R694" s="204"/>
      <c r="S694" s="204"/>
      <c r="U694" s="42"/>
      <c r="V694" s="123"/>
      <c r="W694" s="128"/>
      <c r="X694" s="53"/>
    </row>
    <row r="695" spans="1:24" s="64" customFormat="1" ht="42.75" x14ac:dyDescent="0.2">
      <c r="A695" s="34" t="str">
        <f t="shared" si="276"/>
        <v/>
      </c>
      <c r="B695" s="35">
        <f t="shared" si="293"/>
        <v>24</v>
      </c>
      <c r="C695" s="108" t="s">
        <v>1</v>
      </c>
      <c r="D695" s="109" t="s">
        <v>2</v>
      </c>
      <c r="E695" s="110" t="s">
        <v>25</v>
      </c>
      <c r="F695" s="110" t="s">
        <v>3</v>
      </c>
      <c r="G695" s="111" t="s">
        <v>10</v>
      </c>
      <c r="H695" s="111" t="s">
        <v>24</v>
      </c>
      <c r="I695" s="111" t="s">
        <v>4</v>
      </c>
      <c r="J695" s="112" t="s">
        <v>5</v>
      </c>
      <c r="K695" s="59"/>
      <c r="L695" s="60" t="s">
        <v>1</v>
      </c>
      <c r="M695" s="61" t="s">
        <v>2</v>
      </c>
      <c r="N695" s="62" t="s">
        <v>25</v>
      </c>
      <c r="O695" s="56" t="s">
        <v>3</v>
      </c>
      <c r="P695" s="63" t="s">
        <v>11</v>
      </c>
      <c r="Q695" s="63" t="s">
        <v>24</v>
      </c>
      <c r="R695" s="63" t="s">
        <v>4</v>
      </c>
      <c r="S695" s="58" t="s">
        <v>5</v>
      </c>
      <c r="U695" s="65"/>
      <c r="V695" s="124"/>
      <c r="W695" s="129"/>
      <c r="X695" s="66"/>
    </row>
    <row r="696" spans="1:24" s="77" customFormat="1" ht="24" customHeight="1" x14ac:dyDescent="0.2">
      <c r="A696" s="34" t="str">
        <f t="shared" si="276"/>
        <v/>
      </c>
      <c r="B696" s="35">
        <f t="shared" si="274"/>
        <v>24</v>
      </c>
      <c r="C696" s="197" t="str">
        <f>CONCATENATE("Hai  ",CHAR(10),DAY(V693),"/",MONTH(V693))</f>
        <v>Hai  
15/2</v>
      </c>
      <c r="D696" s="67">
        <v>1</v>
      </c>
      <c r="E696" s="68">
        <f ca="1">COUNTIF($G$6:G696,G696)+COUNTIF(OFFSET($P$6,0,0,IF(MOD(ROW(P696),5)&lt;&gt;0,INT((ROW(P696)-ROW($P$6)+1)/5)*5,INT((ROW(P696)-ROW($P$6))/5)*5),1),G696)</f>
        <v>24</v>
      </c>
      <c r="F696" s="68">
        <f t="shared" ref="F696:F720" ca="1" si="294">IF(G696=0,"",VLOOKUP(E696&amp;G696,PPCT,2,0))</f>
        <v>24</v>
      </c>
      <c r="G696" s="181" t="str">
        <f>TKB!$C$4</f>
        <v>HĐTT-CC</v>
      </c>
      <c r="H696" s="69"/>
      <c r="I696" s="70" t="str">
        <f t="shared" ref="I696:I720" ca="1" si="295">IF(G696=0,"",VLOOKUP(E696&amp;G696,PPCT,6,0))</f>
        <v>Chào cờ</v>
      </c>
      <c r="J696" s="71">
        <f t="shared" ref="J696:J708" ca="1" si="296">IF(G696=0,"",VLOOKUP(E696&amp;G696,PPCT,7,0))</f>
        <v>0</v>
      </c>
      <c r="K696" s="72"/>
      <c r="L696" s="198" t="str">
        <f>+C696</f>
        <v>Hai  
15/2</v>
      </c>
      <c r="M696" s="73">
        <v>1</v>
      </c>
      <c r="N696" s="74">
        <f ca="1">IF(P696=0,"",COUNTIF($P$6:P696,P696)+COUNTIF(OFFSET($G$6,0,0,INT((ROW(G696)-ROW($G$6))/5+1)*5,1),P696))</f>
        <v>24</v>
      </c>
      <c r="O696" s="68">
        <f t="shared" ref="O696:O720" ca="1" si="297">IF(P696=0,"",VLOOKUP(N696&amp;P696,PPCT,2,0))</f>
        <v>24</v>
      </c>
      <c r="P696" s="185" t="str">
        <f>TKB!$D$4</f>
        <v>Âm nhạc</v>
      </c>
      <c r="Q696" s="69"/>
      <c r="R696" s="75" t="str">
        <f t="shared" ref="R696:R720" ca="1" si="298">IF(P696=0,"",VLOOKUP(N696&amp;P696,PPCT,6,0))</f>
        <v>Ôn tạp bài hát: Chú chim nhỏ dễ thương</v>
      </c>
      <c r="S696" s="76">
        <f t="shared" ref="S696:S720" ca="1" si="299">IF(P696=0,"",VLOOKUP(N696&amp;P696,PPCT,7,0))</f>
        <v>0</v>
      </c>
      <c r="U696" s="42"/>
      <c r="V696" s="122"/>
      <c r="W696" s="126"/>
      <c r="X696" s="78"/>
    </row>
    <row r="697" spans="1:24" s="77" customFormat="1" ht="24" customHeight="1" x14ac:dyDescent="0.2">
      <c r="A697" s="34" t="str">
        <f t="shared" si="276"/>
        <v/>
      </c>
      <c r="B697" s="35">
        <f t="shared" si="274"/>
        <v>24</v>
      </c>
      <c r="C697" s="198"/>
      <c r="D697" s="79">
        <v>2</v>
      </c>
      <c r="E697" s="80">
        <f ca="1">COUNTIF($G$6:G697,G697)+COUNTIF(OFFSET($P$6,0,0,IF(MOD(ROW(P697),5)&lt;&gt;0,INT((ROW(P697)-ROW($P$6)+1)/5)*5,INT((ROW(P697)-ROW($P$6))/5)*5),1),G697)</f>
        <v>116</v>
      </c>
      <c r="F697" s="80">
        <f t="shared" ca="1" si="294"/>
        <v>116</v>
      </c>
      <c r="G697" s="182" t="str">
        <f>TKB!$C$5</f>
        <v>Toán</v>
      </c>
      <c r="H697" s="81"/>
      <c r="I697" s="82" t="str">
        <f t="shared" ca="1" si="295"/>
        <v>Luyện tập.</v>
      </c>
      <c r="J697" s="83" t="str">
        <f t="shared" ca="1" si="296"/>
        <v>SGK, bảng phụ, MT-MC</v>
      </c>
      <c r="K697" s="72"/>
      <c r="L697" s="198"/>
      <c r="M697" s="79">
        <v>2</v>
      </c>
      <c r="N697" s="84">
        <f ca="1">IF(P697=0,"",COUNTIF($P$6:P697,P697)+COUNTIF(OFFSET($G$6,0,0,INT((ROW(G697)-ROW($G$6))/5+1)*5,1),P697))</f>
        <v>47</v>
      </c>
      <c r="O697" s="84">
        <f t="shared" ca="1" si="297"/>
        <v>47</v>
      </c>
      <c r="P697" s="182" t="str">
        <f>TKB!$D$5</f>
        <v>Thể dục</v>
      </c>
      <c r="Q697" s="81"/>
      <c r="R697" s="82" t="str">
        <f t="shared" ca="1" si="298"/>
        <v xml:space="preserve"> Đi nhanh chuyển sang chạy. TC:”Kết bạn”.</v>
      </c>
      <c r="S697" s="85">
        <f t="shared" ca="1" si="299"/>
        <v>0</v>
      </c>
      <c r="U697" s="42"/>
      <c r="V697" s="122"/>
      <c r="W697" s="126"/>
      <c r="X697" s="78"/>
    </row>
    <row r="698" spans="1:24" s="77" customFormat="1" ht="24" customHeight="1" x14ac:dyDescent="0.2">
      <c r="A698" s="34" t="str">
        <f t="shared" si="276"/>
        <v/>
      </c>
      <c r="B698" s="35">
        <f t="shared" si="274"/>
        <v>24</v>
      </c>
      <c r="C698" s="198"/>
      <c r="D698" s="73">
        <v>3</v>
      </c>
      <c r="E698" s="84">
        <f ca="1">COUNTIF($G$6:G698,G698)+COUNTIF(OFFSET($P$6,0,0,IF(MOD(ROW(P698),5)&lt;&gt;0,INT((ROW(P698)-ROW($P$6)+1)/5)*5,INT((ROW(P698)-ROW($P$6))/5)*5),1),G698)</f>
        <v>70</v>
      </c>
      <c r="F698" s="84">
        <f t="shared" ca="1" si="294"/>
        <v>70</v>
      </c>
      <c r="G698" s="182" t="str">
        <f>TKB!$C$6</f>
        <v>Tập đọc</v>
      </c>
      <c r="H698" s="81"/>
      <c r="I698" s="82" t="str">
        <f t="shared" ca="1" si="295"/>
        <v>Quả tim khỉ.</v>
      </c>
      <c r="J698" s="83" t="str">
        <f t="shared" ca="1" si="296"/>
        <v>Máy chiếu, GAĐT</v>
      </c>
      <c r="K698" s="72"/>
      <c r="L698" s="198"/>
      <c r="M698" s="73">
        <v>3</v>
      </c>
      <c r="N698" s="84">
        <f ca="1">IF(P698=0,"",COUNTIF($P$6:P698,P698)+COUNTIF(OFFSET($G$6,0,0,INT((ROW(G698)-ROW($G$6))/5+1)*5,1),P698))</f>
        <v>70</v>
      </c>
      <c r="O698" s="74">
        <f t="shared" ca="1" si="297"/>
        <v>70</v>
      </c>
      <c r="P698" s="185" t="str">
        <f>TKB!$D$6</f>
        <v>HDH-TV</v>
      </c>
      <c r="Q698" s="81"/>
      <c r="R698" s="75" t="str">
        <f t="shared" ca="1" si="298"/>
        <v>Tập làm văn</v>
      </c>
      <c r="S698" s="83" t="str">
        <f t="shared" ca="1" si="299"/>
        <v>Vở CEHTV, BP, PM</v>
      </c>
      <c r="U698" s="42"/>
      <c r="V698" s="122"/>
      <c r="W698" s="126"/>
      <c r="X698" s="78"/>
    </row>
    <row r="699" spans="1:24" s="77" customFormat="1" ht="24" customHeight="1" x14ac:dyDescent="0.2">
      <c r="A699" s="34" t="str">
        <f t="shared" si="276"/>
        <v/>
      </c>
      <c r="B699" s="35">
        <f t="shared" si="274"/>
        <v>24</v>
      </c>
      <c r="C699" s="198"/>
      <c r="D699" s="79">
        <v>4</v>
      </c>
      <c r="E699" s="84">
        <f ca="1">COUNTIF($G$6:G699,G699)+COUNTIF(OFFSET($P$6,0,0,IF(MOD(ROW(P699),5)&lt;&gt;0,INT((ROW(P699)-ROW($P$6)+1)/5)*5,INT((ROW(P699)-ROW($P$6))/5)*5),1),G699)</f>
        <v>71</v>
      </c>
      <c r="F699" s="84">
        <f t="shared" ca="1" si="294"/>
        <v>71</v>
      </c>
      <c r="G699" s="182" t="str">
        <f>TKB!$C$7</f>
        <v>Tập đọc</v>
      </c>
      <c r="H699" s="81"/>
      <c r="I699" s="82" t="str">
        <f t="shared" ca="1" si="295"/>
        <v>Quả tim khỉ.</v>
      </c>
      <c r="J699" s="83" t="str">
        <f t="shared" ca="1" si="296"/>
        <v>Máy chiếu, GAĐT</v>
      </c>
      <c r="K699" s="72"/>
      <c r="L699" s="198"/>
      <c r="M699" s="79">
        <v>4</v>
      </c>
      <c r="N699" s="84" t="str">
        <f ca="1">IF(P699=0,"",COUNTIF($P$6:P699,P699)+COUNTIF(OFFSET($G$6,0,0,INT((ROW(G699)-ROW($G$6))/5+1)*5,1),P699))</f>
        <v/>
      </c>
      <c r="O699" s="84" t="str">
        <f t="shared" si="297"/>
        <v/>
      </c>
      <c r="P699" s="182">
        <f>TKB!$D$7</f>
        <v>0</v>
      </c>
      <c r="Q699" s="81"/>
      <c r="R699" s="82" t="str">
        <f t="shared" si="298"/>
        <v/>
      </c>
      <c r="S699" s="76" t="str">
        <f t="shared" si="299"/>
        <v/>
      </c>
      <c r="U699" s="42"/>
      <c r="V699" s="122"/>
      <c r="W699" s="126"/>
      <c r="X699" s="78"/>
    </row>
    <row r="700" spans="1:24" s="77" customFormat="1" ht="24" customHeight="1" x14ac:dyDescent="0.2">
      <c r="A700" s="34" t="str">
        <f t="shared" si="276"/>
        <v/>
      </c>
      <c r="B700" s="35">
        <f t="shared" si="274"/>
        <v>24</v>
      </c>
      <c r="C700" s="198"/>
      <c r="D700" s="87">
        <v>5</v>
      </c>
      <c r="E700" s="88">
        <f ca="1">COUNTIF($G$6:G700,G700)+COUNTIF(OFFSET($P$6,0,0,IF(MOD(ROW(P700),5)&lt;&gt;0,INT((ROW(P700)-ROW($P$6)+1)/5)*5,INT((ROW(P700)-ROW($P$6))/5)*5),1),G700)</f>
        <v>300</v>
      </c>
      <c r="F700" s="88" t="str">
        <f t="shared" si="294"/>
        <v/>
      </c>
      <c r="G700" s="183">
        <f>TKB!$C$8</f>
        <v>0</v>
      </c>
      <c r="H700" s="89"/>
      <c r="I700" s="90" t="str">
        <f t="shared" si="295"/>
        <v/>
      </c>
      <c r="J700" s="91" t="str">
        <f t="shared" si="296"/>
        <v/>
      </c>
      <c r="K700" s="72"/>
      <c r="L700" s="198"/>
      <c r="M700" s="87">
        <v>5</v>
      </c>
      <c r="N700" s="84" t="str">
        <f ca="1">IF(P700=0,"",COUNTIF($P$6:P700,P700)+COUNTIF(OFFSET($G$6,0,0,INT((ROW(G700)-ROW($G$6))/5+1)*5,1),P700))</f>
        <v/>
      </c>
      <c r="O700" s="92" t="str">
        <f t="shared" si="297"/>
        <v/>
      </c>
      <c r="P700" s="183">
        <f>TKB!$D$8</f>
        <v>0</v>
      </c>
      <c r="Q700" s="89"/>
      <c r="R700" s="90" t="str">
        <f t="shared" si="298"/>
        <v/>
      </c>
      <c r="S700" s="91" t="str">
        <f t="shared" si="299"/>
        <v/>
      </c>
      <c r="U700" s="42"/>
      <c r="V700" s="122"/>
      <c r="W700" s="126"/>
      <c r="X700" s="78"/>
    </row>
    <row r="701" spans="1:24" s="77" customFormat="1" ht="24" customHeight="1" x14ac:dyDescent="0.2">
      <c r="A701" s="34" t="str">
        <f t="shared" si="276"/>
        <v/>
      </c>
      <c r="B701" s="35">
        <f t="shared" si="274"/>
        <v>24</v>
      </c>
      <c r="C701" s="200" t="str">
        <f>CONCATENATE("Ba  ",CHAR(10),DAY(V693+1),"/",MONTH(V693+1))</f>
        <v>Ba  
16/2</v>
      </c>
      <c r="D701" s="67">
        <v>1</v>
      </c>
      <c r="E701" s="68">
        <f ca="1">COUNTIF($G$6:G701,G701)+COUNTIF(OFFSET($P$6,0,0,IF(MOD(ROW(P701),5)&lt;&gt;0,INT((ROW(P701)-ROW($P$6)+1)/5)*5,INT((ROW(P701)-ROW($P$6))/5)*5),1),G701)</f>
        <v>47</v>
      </c>
      <c r="F701" s="68">
        <f t="shared" ca="1" si="294"/>
        <v>47</v>
      </c>
      <c r="G701" s="182" t="str">
        <f>TKB!$C$9</f>
        <v>Chính tả</v>
      </c>
      <c r="H701" s="93"/>
      <c r="I701" s="70" t="str">
        <f t="shared" ca="1" si="295"/>
        <v>TC: Quả tim khỉ.</v>
      </c>
      <c r="J701" s="71" t="str">
        <f t="shared" ca="1" si="296"/>
        <v>vở mẫu, MT-MC</v>
      </c>
      <c r="K701" s="72"/>
      <c r="L701" s="200" t="str">
        <f>+C701</f>
        <v>Ba  
16/2</v>
      </c>
      <c r="M701" s="67">
        <v>1</v>
      </c>
      <c r="N701" s="94">
        <f ca="1">IF(P701=0,"",COUNTIF($P$6:P701,P701)+COUNTIF(OFFSET($G$6,0,0,INT((ROW(G701)-ROW($G$6))/5+1)*5,1),P701))</f>
        <v>24</v>
      </c>
      <c r="O701" s="94">
        <f t="shared" ca="1" si="297"/>
        <v>24</v>
      </c>
      <c r="P701" s="181" t="str">
        <f>TKB!$D$9</f>
        <v>Kể chuyện</v>
      </c>
      <c r="Q701" s="93"/>
      <c r="R701" s="70" t="str">
        <f t="shared" ca="1" si="298"/>
        <v>Quả tim khỉ.</v>
      </c>
      <c r="S701" s="71" t="str">
        <f t="shared" ca="1" si="299"/>
        <v>Tranh SGK</v>
      </c>
      <c r="U701" s="42"/>
      <c r="V701" s="122"/>
      <c r="W701" s="126"/>
      <c r="X701" s="78"/>
    </row>
    <row r="702" spans="1:24" s="77" customFormat="1" ht="24" customHeight="1" x14ac:dyDescent="0.2">
      <c r="A702" s="34" t="str">
        <f t="shared" si="276"/>
        <v/>
      </c>
      <c r="B702" s="35">
        <f t="shared" si="274"/>
        <v>24</v>
      </c>
      <c r="C702" s="201"/>
      <c r="D702" s="79">
        <v>2</v>
      </c>
      <c r="E702" s="80">
        <f ca="1">COUNTIF($G$6:G702,G702)+COUNTIF(OFFSET($P$6,0,0,IF(MOD(ROW(P702),5)&lt;&gt;0,INT((ROW(P702)-ROW($P$6)+1)/5)*5,INT((ROW(P702)-ROW($P$6))/5)*5),1),G702)</f>
        <v>117</v>
      </c>
      <c r="F702" s="80">
        <f t="shared" ca="1" si="294"/>
        <v>117</v>
      </c>
      <c r="G702" s="182" t="str">
        <f>TKB!$C$10</f>
        <v>Toán</v>
      </c>
      <c r="H702" s="81"/>
      <c r="I702" s="82" t="str">
        <f t="shared" ca="1" si="295"/>
        <v>Bảng chia 4.</v>
      </c>
      <c r="J702" s="83" t="str">
        <f t="shared" ca="1" si="296"/>
        <v>SGK, bảng phụ, MT-MC</v>
      </c>
      <c r="K702" s="72"/>
      <c r="L702" s="201"/>
      <c r="M702" s="79">
        <v>2</v>
      </c>
      <c r="N702" s="84">
        <f ca="1">IF(P702=0,"",COUNTIF($P$6:P702,P702)+COUNTIF(OFFSET($G$6,0,0,INT((ROW(G702)-ROW($G$6))/5+1)*5,1),P702))</f>
        <v>48</v>
      </c>
      <c r="O702" s="84">
        <f t="shared" ca="1" si="297"/>
        <v>48</v>
      </c>
      <c r="P702" s="182" t="str">
        <f>TKB!$D$10</f>
        <v>Thể dục</v>
      </c>
      <c r="Q702" s="81"/>
      <c r="R702" s="82" t="str">
        <f t="shared" ca="1" si="298"/>
        <v xml:space="preserve"> Đi nhanh chuyển sang chạy. TC:”Kết bạn”.</v>
      </c>
      <c r="S702" s="83">
        <f t="shared" ca="1" si="299"/>
        <v>0</v>
      </c>
      <c r="U702" s="42"/>
      <c r="V702" s="122"/>
      <c r="W702" s="126"/>
      <c r="X702" s="78"/>
    </row>
    <row r="703" spans="1:24" s="77" customFormat="1" ht="24" customHeight="1" x14ac:dyDescent="0.2">
      <c r="A703" s="34" t="str">
        <f t="shared" si="276"/>
        <v/>
      </c>
      <c r="B703" s="35">
        <f t="shared" si="274"/>
        <v>24</v>
      </c>
      <c r="C703" s="201"/>
      <c r="D703" s="79">
        <v>3</v>
      </c>
      <c r="E703" s="80">
        <f ca="1">COUNTIF($G$6:G703,G703)+COUNTIF(OFFSET($P$6,0,0,IF(MOD(ROW(P703),5)&lt;&gt;0,INT((ROW(P703)-ROW($P$6)+1)/5)*5,INT((ROW(P703)-ROW($P$6))/5)*5),1),G703)</f>
        <v>24</v>
      </c>
      <c r="F703" s="80">
        <f t="shared" ca="1" si="294"/>
        <v>24</v>
      </c>
      <c r="G703" s="182" t="str">
        <f>TKB!$C$11</f>
        <v>Mĩ thuật</v>
      </c>
      <c r="H703" s="81"/>
      <c r="I703" s="82" t="str">
        <f t="shared" ca="1" si="295"/>
        <v>Sắc màu thiên nhiên</v>
      </c>
      <c r="J703" s="83">
        <f t="shared" ca="1" si="296"/>
        <v>0</v>
      </c>
      <c r="K703" s="72"/>
      <c r="L703" s="201"/>
      <c r="M703" s="73">
        <v>3</v>
      </c>
      <c r="N703" s="84">
        <f ca="1">IF(P703=0,"",COUNTIF($P$6:P703,P703)+COUNTIF(OFFSET($G$6,0,0,INT((ROW(G703)-ROW($G$6))/5+1)*5,1),P703))</f>
        <v>71</v>
      </c>
      <c r="O703" s="74">
        <f t="shared" ca="1" si="297"/>
        <v>71</v>
      </c>
      <c r="P703" s="185" t="str">
        <f>TKB!$D$11</f>
        <v>HDH-TV</v>
      </c>
      <c r="Q703" s="81"/>
      <c r="R703" s="82" t="str">
        <f t="shared" ca="1" si="298"/>
        <v>Tập đọc-Chính tả</v>
      </c>
      <c r="S703" s="83" t="str">
        <f t="shared" ca="1" si="299"/>
        <v>Vở CEHTV, BP, PM</v>
      </c>
      <c r="U703" s="42"/>
      <c r="V703" s="122"/>
      <c r="W703" s="126"/>
      <c r="X703" s="78"/>
    </row>
    <row r="704" spans="1:24" s="77" customFormat="1" ht="24" customHeight="1" x14ac:dyDescent="0.2">
      <c r="A704" s="34" t="str">
        <f t="shared" si="276"/>
        <v/>
      </c>
      <c r="B704" s="35">
        <f t="shared" si="274"/>
        <v>24</v>
      </c>
      <c r="C704" s="201"/>
      <c r="D704" s="79">
        <v>4</v>
      </c>
      <c r="E704" s="84">
        <f ca="1">COUNTIF($G$6:G704,G704)+COUNTIF(OFFSET($P$6,0,0,IF(MOD(ROW(P704),5)&lt;&gt;0,INT((ROW(P704)-ROW($P$6)+1)/5)*5,INT((ROW(P704)-ROW($P$6))/5)*5),1),G704)</f>
        <v>47</v>
      </c>
      <c r="F704" s="84">
        <f t="shared" ca="1" si="294"/>
        <v>47</v>
      </c>
      <c r="G704" s="182" t="str">
        <f>TKB!$C$12</f>
        <v>Tiếng Anh</v>
      </c>
      <c r="H704" s="81"/>
      <c r="I704" s="82" t="str">
        <f t="shared" ca="1" si="295"/>
        <v>Unit 9. Lesson 2</v>
      </c>
      <c r="J704" s="83">
        <f t="shared" ca="1" si="296"/>
        <v>0</v>
      </c>
      <c r="K704" s="72"/>
      <c r="L704" s="201"/>
      <c r="M704" s="79">
        <v>4</v>
      </c>
      <c r="N704" s="84">
        <f ca="1">IF(P704=0,"",COUNTIF($P$6:P704,P704)+COUNTIF(OFFSET($G$6,0,0,INT((ROW(G704)-ROW($G$6))/5+1)*5,1),P704))</f>
        <v>70</v>
      </c>
      <c r="O704" s="84" t="e">
        <f t="shared" ca="1" si="297"/>
        <v>#N/A</v>
      </c>
      <c r="P704" s="182" t="str">
        <f>TKB!$D$12</f>
        <v>HDH-T</v>
      </c>
      <c r="Q704" s="81"/>
      <c r="R704" s="82" t="e">
        <f t="shared" ca="1" si="298"/>
        <v>#N/A</v>
      </c>
      <c r="S704" s="83" t="e">
        <f t="shared" ca="1" si="299"/>
        <v>#N/A</v>
      </c>
      <c r="U704" s="42"/>
      <c r="V704" s="122"/>
      <c r="W704" s="126"/>
      <c r="X704" s="78"/>
    </row>
    <row r="705" spans="1:24" s="77" customFormat="1" ht="24" customHeight="1" x14ac:dyDescent="0.2">
      <c r="A705" s="34" t="str">
        <f t="shared" si="276"/>
        <v/>
      </c>
      <c r="B705" s="35">
        <f t="shared" si="274"/>
        <v>24</v>
      </c>
      <c r="C705" s="202"/>
      <c r="D705" s="95">
        <v>5</v>
      </c>
      <c r="E705" s="88">
        <f ca="1">COUNTIF($G$6:G705,G705)+COUNTIF(OFFSET($P$6,0,0,IF(MOD(ROW(P705),5)&lt;&gt;0,INT((ROW(P705)-ROW($P$6)+1)/5)*5,INT((ROW(P705)-ROW($P$6))/5)*5),1),G705)</f>
        <v>303</v>
      </c>
      <c r="F705" s="88" t="str">
        <f t="shared" si="294"/>
        <v/>
      </c>
      <c r="G705" s="183">
        <f>TKB!$C$13</f>
        <v>0</v>
      </c>
      <c r="H705" s="89"/>
      <c r="I705" s="90" t="str">
        <f t="shared" si="295"/>
        <v/>
      </c>
      <c r="J705" s="91" t="str">
        <f t="shared" si="296"/>
        <v/>
      </c>
      <c r="K705" s="72"/>
      <c r="L705" s="202"/>
      <c r="M705" s="87">
        <v>5</v>
      </c>
      <c r="N705" s="84" t="str">
        <f ca="1">IF(P705=0,"",COUNTIF($P$6:P705,P705)+COUNTIF(OFFSET($G$6,0,0,INT((ROW(G705)-ROW($G$6))/5+1)*5,1),P705))</f>
        <v/>
      </c>
      <c r="O705" s="92" t="str">
        <f t="shared" si="297"/>
        <v/>
      </c>
      <c r="P705" s="183">
        <f>TKB!$D$13</f>
        <v>0</v>
      </c>
      <c r="Q705" s="89"/>
      <c r="R705" s="90" t="str">
        <f t="shared" si="298"/>
        <v/>
      </c>
      <c r="S705" s="91" t="str">
        <f t="shared" si="299"/>
        <v/>
      </c>
      <c r="U705" s="42"/>
      <c r="V705" s="122"/>
      <c r="W705" s="126"/>
      <c r="X705" s="78"/>
    </row>
    <row r="706" spans="1:24" s="77" customFormat="1" ht="24" customHeight="1" x14ac:dyDescent="0.2">
      <c r="A706" s="34" t="str">
        <f t="shared" si="276"/>
        <v/>
      </c>
      <c r="B706" s="35">
        <f t="shared" ref="B706:B769" si="300">+B705</f>
        <v>24</v>
      </c>
      <c r="C706" s="200" t="str">
        <f>CONCATENATE("Tư ",CHAR(10),DAY(V693+2),"/",MONTH(V693+2))</f>
        <v>Tư 
17/2</v>
      </c>
      <c r="D706" s="67">
        <v>1</v>
      </c>
      <c r="E706" s="68">
        <f ca="1">COUNTIF($G$6:G706,G706)+COUNTIF(OFFSET($P$6,0,0,IF(MOD(ROW(P706),5)&lt;&gt;0,INT((ROW(P706)-ROW($P$6)+1)/5)*5,INT((ROW(P706)-ROW($P$6))/5)*5),1),G706)</f>
        <v>72</v>
      </c>
      <c r="F706" s="68">
        <f t="shared" ca="1" si="294"/>
        <v>72</v>
      </c>
      <c r="G706" s="182" t="str">
        <f>TKB!$C$14</f>
        <v>Tập đọc</v>
      </c>
      <c r="H706" s="93"/>
      <c r="I706" s="70" t="str">
        <f t="shared" ca="1" si="295"/>
        <v>Voi nhà.</v>
      </c>
      <c r="J706" s="71" t="str">
        <f t="shared" ca="1" si="296"/>
        <v>Máy chiếu, GAĐT</v>
      </c>
      <c r="K706" s="72"/>
      <c r="L706" s="200" t="str">
        <f>+C706</f>
        <v>Tư 
17/2</v>
      </c>
      <c r="M706" s="67">
        <v>1</v>
      </c>
      <c r="N706" s="94">
        <f ca="1">IF(P706=0,"",COUNTIF($P$6:P706,P706)+COUNTIF(OFFSET($G$6,0,0,INT((ROW(G706)-ROW($G$6))/5+1)*5,1),P706))</f>
        <v>24</v>
      </c>
      <c r="O706" s="94">
        <f t="shared" ca="1" si="297"/>
        <v>24</v>
      </c>
      <c r="P706" s="181" t="str">
        <f>TKB!$D$14</f>
        <v>HĐTT-ĐS</v>
      </c>
      <c r="Q706" s="93"/>
      <c r="R706" s="70" t="str">
        <f t="shared" ca="1" si="298"/>
        <v>Đọc sách</v>
      </c>
      <c r="S706" s="71" t="str">
        <f t="shared" ca="1" si="299"/>
        <v>sách, truyện</v>
      </c>
      <c r="U706" s="42"/>
      <c r="V706" s="122"/>
      <c r="W706" s="126"/>
      <c r="X706" s="78"/>
    </row>
    <row r="707" spans="1:24" s="77" customFormat="1" ht="24" customHeight="1" x14ac:dyDescent="0.2">
      <c r="A707" s="34" t="str">
        <f t="shared" si="276"/>
        <v/>
      </c>
      <c r="B707" s="35">
        <f t="shared" si="300"/>
        <v>24</v>
      </c>
      <c r="C707" s="201"/>
      <c r="D707" s="79">
        <v>2</v>
      </c>
      <c r="E707" s="80">
        <f ca="1">COUNTIF($G$6:G707,G707)+COUNTIF(OFFSET($P$6,0,0,IF(MOD(ROW(P707),5)&lt;&gt;0,INT((ROW(P707)-ROW($P$6)+1)/5)*5,INT((ROW(P707)-ROW($P$6))/5)*5),1),G707)</f>
        <v>48</v>
      </c>
      <c r="F707" s="80">
        <f t="shared" ca="1" si="294"/>
        <v>48</v>
      </c>
      <c r="G707" s="182" t="str">
        <f>TKB!$C$15</f>
        <v>Tiếng Anh</v>
      </c>
      <c r="H707" s="81"/>
      <c r="I707" s="82" t="str">
        <f t="shared" ca="1" si="295"/>
        <v>Unit 9. Lesson 3</v>
      </c>
      <c r="J707" s="83">
        <f t="shared" ca="1" si="296"/>
        <v>0</v>
      </c>
      <c r="K707" s="72"/>
      <c r="L707" s="201"/>
      <c r="M707" s="79">
        <v>2</v>
      </c>
      <c r="N707" s="84">
        <f ca="1">IF(P707=0,"",COUNTIF($P$6:P707,P707)+COUNTIF(OFFSET($G$6,0,0,INT((ROW(G707)-ROW($G$6))/5+1)*5,1),P707))</f>
        <v>24</v>
      </c>
      <c r="O707" s="84">
        <f t="shared" ca="1" si="297"/>
        <v>27</v>
      </c>
      <c r="P707" s="181" t="str">
        <f>TKB!$D$15</f>
        <v>Âm nhạc TC</v>
      </c>
      <c r="Q707" s="81"/>
      <c r="R707" s="82" t="str">
        <f t="shared" ca="1" si="298"/>
        <v>Học bài bài biển xanh</v>
      </c>
      <c r="S707" s="83">
        <f t="shared" ca="1" si="299"/>
        <v>0</v>
      </c>
      <c r="U707" s="42"/>
      <c r="V707" s="122"/>
      <c r="W707" s="126"/>
      <c r="X707" s="78"/>
    </row>
    <row r="708" spans="1:24" s="77" customFormat="1" ht="24" customHeight="1" x14ac:dyDescent="0.2">
      <c r="A708" s="34" t="str">
        <f t="shared" si="276"/>
        <v/>
      </c>
      <c r="B708" s="35">
        <f t="shared" si="300"/>
        <v>24</v>
      </c>
      <c r="C708" s="201"/>
      <c r="D708" s="79">
        <v>3</v>
      </c>
      <c r="E708" s="80">
        <f ca="1">COUNTIF($G$6:G708,G708)+COUNTIF(OFFSET($P$6,0,0,IF(MOD(ROW(P708),5)&lt;&gt;0,INT((ROW(P708)-ROW($P$6)+1)/5)*5,INT((ROW(P708)-ROW($P$6))/5)*5),1),G708)</f>
        <v>118</v>
      </c>
      <c r="F708" s="80">
        <f t="shared" ca="1" si="294"/>
        <v>118</v>
      </c>
      <c r="G708" s="182" t="str">
        <f>TKB!$C$16</f>
        <v>Toán</v>
      </c>
      <c r="H708" s="81"/>
      <c r="I708" s="82" t="str">
        <f t="shared" ca="1" si="295"/>
        <v>Một phần tư.</v>
      </c>
      <c r="J708" s="83" t="str">
        <f t="shared" ca="1" si="296"/>
        <v>SGK, bảng phụ, MT-MC</v>
      </c>
      <c r="K708" s="72"/>
      <c r="L708" s="201"/>
      <c r="M708" s="73">
        <v>3</v>
      </c>
      <c r="N708" s="84">
        <f ca="1">IF(P708=0,"",COUNTIF($P$6:P708,P708)+COUNTIF(OFFSET($G$6,0,0,INT((ROW(G708)-ROW($G$6))/5+1)*5,1),P708))</f>
        <v>71</v>
      </c>
      <c r="O708" s="74" t="e">
        <f t="shared" ca="1" si="297"/>
        <v>#N/A</v>
      </c>
      <c r="P708" s="185" t="str">
        <f>TKB!$D$16</f>
        <v>HDH-T</v>
      </c>
      <c r="Q708" s="81"/>
      <c r="R708" s="82" t="e">
        <f t="shared" ca="1" si="298"/>
        <v>#N/A</v>
      </c>
      <c r="S708" s="83" t="e">
        <f t="shared" ca="1" si="299"/>
        <v>#N/A</v>
      </c>
      <c r="U708" s="42"/>
      <c r="V708" s="122"/>
      <c r="W708" s="126"/>
      <c r="X708" s="78"/>
    </row>
    <row r="709" spans="1:24" s="77" customFormat="1" ht="24" customHeight="1" x14ac:dyDescent="0.2">
      <c r="A709" s="34" t="str">
        <f t="shared" si="276"/>
        <v/>
      </c>
      <c r="B709" s="35">
        <f t="shared" si="300"/>
        <v>24</v>
      </c>
      <c r="C709" s="201"/>
      <c r="D709" s="79">
        <v>4</v>
      </c>
      <c r="E709" s="84">
        <f ca="1">COUNTIF($G$6:G709,G709)+COUNTIF(OFFSET($P$6,0,0,IF(MOD(ROW(P709),5)&lt;&gt;0,INT((ROW(P709)-ROW($P$6)+1)/5)*5,INT((ROW(P709)-ROW($P$6))/5)*5),1),G709)</f>
        <v>24</v>
      </c>
      <c r="F709" s="84">
        <f t="shared" ca="1" si="294"/>
        <v>24</v>
      </c>
      <c r="G709" s="182" t="str">
        <f>TKB!$C$17</f>
        <v>Tập viết</v>
      </c>
      <c r="H709" s="81"/>
      <c r="I709" s="82" t="str">
        <f t="shared" ca="1" si="295"/>
        <v>Chữ hoa U, Ư</v>
      </c>
      <c r="J709" s="83" t="str">
        <f ca="1">IF(G709=0,"",VLOOKUP(E709&amp;G709,PPCT,7,0))</f>
        <v xml:space="preserve">Chữ mẫu, bảng phụ, </v>
      </c>
      <c r="K709" s="72"/>
      <c r="L709" s="201"/>
      <c r="M709" s="79">
        <v>4</v>
      </c>
      <c r="N709" s="84">
        <f ca="1">IF(P709=0,"",COUNTIF($P$6:P709,P709)+COUNTIF(OFFSET($G$6,0,0,INT((ROW(G709)-ROW($G$6))/5+1)*5,1),P709))</f>
        <v>47</v>
      </c>
      <c r="O709" s="84" t="e">
        <f t="shared" ca="1" si="297"/>
        <v>#N/A</v>
      </c>
      <c r="P709" s="182" t="str">
        <f>TKB!$D$17</f>
        <v>HĐTT-CĐ</v>
      </c>
      <c r="Q709" s="81"/>
      <c r="R709" s="82" t="e">
        <f t="shared" ca="1" si="298"/>
        <v>#N/A</v>
      </c>
      <c r="S709" s="83" t="e">
        <f t="shared" ca="1" si="299"/>
        <v>#N/A</v>
      </c>
      <c r="U709" s="42"/>
      <c r="V709" s="122"/>
      <c r="W709" s="126"/>
      <c r="X709" s="78"/>
    </row>
    <row r="710" spans="1:24" s="77" customFormat="1" ht="24" customHeight="1" x14ac:dyDescent="0.2">
      <c r="A710" s="34" t="str">
        <f t="shared" si="276"/>
        <v/>
      </c>
      <c r="B710" s="35">
        <f t="shared" si="300"/>
        <v>24</v>
      </c>
      <c r="C710" s="202"/>
      <c r="D710" s="95">
        <v>5</v>
      </c>
      <c r="E710" s="88">
        <f ca="1">COUNTIF($G$6:G710,G710)+COUNTIF(OFFSET($P$6,0,0,IF(MOD(ROW(P710),5)&lt;&gt;0,INT((ROW(P710)-ROW($P$6)+1)/5)*5,INT((ROW(P710)-ROW($P$6))/5)*5),1),G710)</f>
        <v>305</v>
      </c>
      <c r="F710" s="88" t="str">
        <f t="shared" si="294"/>
        <v/>
      </c>
      <c r="G710" s="183">
        <f>TKB!$C$18</f>
        <v>0</v>
      </c>
      <c r="H710" s="89"/>
      <c r="I710" s="90" t="str">
        <f t="shared" si="295"/>
        <v/>
      </c>
      <c r="J710" s="91" t="str">
        <f t="shared" ref="J710:J720" si="301">IF(G710=0,"",VLOOKUP(E710&amp;G710,PPCT,7,0))</f>
        <v/>
      </c>
      <c r="K710" s="72"/>
      <c r="L710" s="202"/>
      <c r="M710" s="87">
        <v>5</v>
      </c>
      <c r="N710" s="84" t="str">
        <f ca="1">IF(P710=0,"",COUNTIF($P$6:P710,P710)+COUNTIF(OFFSET($G$6,0,0,INT((ROW(G710)-ROW($G$6))/5+1)*5,1),P710))</f>
        <v/>
      </c>
      <c r="O710" s="92" t="str">
        <f t="shared" si="297"/>
        <v/>
      </c>
      <c r="P710" s="183">
        <f>TKB!$D$18</f>
        <v>0</v>
      </c>
      <c r="Q710" s="89"/>
      <c r="R710" s="90" t="str">
        <f t="shared" si="298"/>
        <v/>
      </c>
      <c r="S710" s="91" t="str">
        <f t="shared" si="299"/>
        <v/>
      </c>
      <c r="U710" s="42"/>
      <c r="V710" s="122"/>
      <c r="W710" s="126"/>
      <c r="X710" s="78"/>
    </row>
    <row r="711" spans="1:24" s="77" customFormat="1" ht="24" customHeight="1" x14ac:dyDescent="0.2">
      <c r="A711" s="34" t="str">
        <f t="shared" si="276"/>
        <v/>
      </c>
      <c r="B711" s="35">
        <f t="shared" si="300"/>
        <v>24</v>
      </c>
      <c r="C711" s="200" t="str">
        <f>CONCATENATE("Năm ",CHAR(10),DAY(V693+3),"/",MONTH(V693+3))</f>
        <v>Năm 
18/2</v>
      </c>
      <c r="D711" s="67">
        <v>1</v>
      </c>
      <c r="E711" s="68">
        <f ca="1">COUNTIF($G$6:G711,G711)+COUNTIF(OFFSET($P$6,0,0,IF(MOD(ROW(P711),5)&lt;&gt;0,INT((ROW(P711)-ROW($P$6)+1)/5)*5,INT((ROW(P711)-ROW($P$6))/5)*5),1),G711)</f>
        <v>48</v>
      </c>
      <c r="F711" s="68">
        <f t="shared" ca="1" si="294"/>
        <v>48</v>
      </c>
      <c r="G711" s="181" t="str">
        <f>TKB!$C$19</f>
        <v>Chính tả</v>
      </c>
      <c r="H711" s="93"/>
      <c r="I711" s="70" t="str">
        <f t="shared" ca="1" si="295"/>
        <v>NV: Voi nhà.</v>
      </c>
      <c r="J711" s="71" t="str">
        <f t="shared" ca="1" si="301"/>
        <v>vở mẫu, MT-MC</v>
      </c>
      <c r="K711" s="72"/>
      <c r="L711" s="200" t="str">
        <f>+C711</f>
        <v>Năm 
18/2</v>
      </c>
      <c r="M711" s="67">
        <v>1</v>
      </c>
      <c r="N711" s="94">
        <f ca="1">IF(P711=0,"",COUNTIF($P$6:P711,P711)+COUNTIF(OFFSET($G$6,0,0,INT((ROW(G711)-ROW($G$6))/5+1)*5,1),P711))</f>
        <v>24</v>
      </c>
      <c r="O711" s="94">
        <f t="shared" ca="1" si="297"/>
        <v>24</v>
      </c>
      <c r="P711" s="181" t="str">
        <f>TKB!$D$19</f>
        <v>TN&amp;XH</v>
      </c>
      <c r="Q711" s="93"/>
      <c r="R711" s="70" t="str">
        <f t="shared" ca="1" si="298"/>
        <v>Cây sống ở đâu?</v>
      </c>
      <c r="S711" s="71" t="str">
        <f t="shared" ca="1" si="299"/>
        <v>Tranh SGK, MT-MC</v>
      </c>
      <c r="U711" s="42"/>
      <c r="V711" s="122"/>
      <c r="W711" s="126"/>
      <c r="X711" s="78"/>
    </row>
    <row r="712" spans="1:24" s="77" customFormat="1" ht="24" customHeight="1" x14ac:dyDescent="0.2">
      <c r="A712" s="34" t="str">
        <f t="shared" si="276"/>
        <v/>
      </c>
      <c r="B712" s="35">
        <f t="shared" si="300"/>
        <v>24</v>
      </c>
      <c r="C712" s="201"/>
      <c r="D712" s="79">
        <v>2</v>
      </c>
      <c r="E712" s="80">
        <f ca="1">COUNTIF($G$6:G712,G712)+COUNTIF(OFFSET($P$6,0,0,IF(MOD(ROW(P712),5)&lt;&gt;0,INT((ROW(P712)-ROW($P$6)+1)/5)*5,INT((ROW(P712)-ROW($P$6))/5)*5),1),G712)</f>
        <v>119</v>
      </c>
      <c r="F712" s="80">
        <f t="shared" ca="1" si="294"/>
        <v>119</v>
      </c>
      <c r="G712" s="182" t="str">
        <f>TKB!$C$20</f>
        <v>Toán</v>
      </c>
      <c r="H712" s="81"/>
      <c r="I712" s="82" t="str">
        <f t="shared" ca="1" si="295"/>
        <v>Luyện tập.</v>
      </c>
      <c r="J712" s="83" t="str">
        <f t="shared" ca="1" si="301"/>
        <v>SGK, bảng phụ, MT-MC</v>
      </c>
      <c r="K712" s="72"/>
      <c r="L712" s="201"/>
      <c r="M712" s="79">
        <v>2</v>
      </c>
      <c r="N712" s="84">
        <f ca="1">IF(P712=0,"",COUNTIF($P$6:P712,P712)+COUNTIF(OFFSET($G$6,0,0,INT((ROW(G712)-ROW($G$6))/5+1)*5,1),P712))</f>
        <v>24</v>
      </c>
      <c r="O712" s="84">
        <f t="shared" ca="1" si="297"/>
        <v>24</v>
      </c>
      <c r="P712" s="182" t="str">
        <f>TKB!$D$20</f>
        <v>Thủ công</v>
      </c>
      <c r="Q712" s="81"/>
      <c r="R712" s="82" t="str">
        <f t="shared" ca="1" si="298"/>
        <v>Ôn tập chương II: Phối hợp gấp, cắt, dán hình</v>
      </c>
      <c r="S712" s="83" t="str">
        <f t="shared" ca="1" si="299"/>
        <v>GM, kéo, tranh QT</v>
      </c>
      <c r="U712" s="42"/>
      <c r="V712" s="122"/>
      <c r="W712" s="126"/>
      <c r="X712" s="78"/>
    </row>
    <row r="713" spans="1:24" s="77" customFormat="1" ht="24" customHeight="1" x14ac:dyDescent="0.2">
      <c r="A713" s="34" t="str">
        <f t="shared" si="276"/>
        <v/>
      </c>
      <c r="B713" s="35">
        <f t="shared" si="300"/>
        <v>24</v>
      </c>
      <c r="C713" s="201"/>
      <c r="D713" s="79">
        <v>3</v>
      </c>
      <c r="E713" s="84">
        <f ca="1">COUNTIF($G$6:G713,G713)+COUNTIF(OFFSET($P$6,0,0,IF(MOD(ROW(P713),5)&lt;&gt;0,INT((ROW(P713)-ROW($P$6)+1)/5)*5,INT((ROW(P713)-ROW($P$6))/5)*5),1),G713)</f>
        <v>24</v>
      </c>
      <c r="F713" s="84">
        <f t="shared" ca="1" si="294"/>
        <v>24</v>
      </c>
      <c r="G713" s="182" t="str">
        <f>TKB!$C$21</f>
        <v>Thể dục TC</v>
      </c>
      <c r="H713" s="81"/>
      <c r="I713" s="82" t="str">
        <f t="shared" ca="1" si="295"/>
        <v>Ôn abfi tập đi theo vạch kẻ thẳng và đi nhanh chuyển sang chạy , trò chơi : nhảy ô</v>
      </c>
      <c r="J713" s="83">
        <f t="shared" ca="1" si="301"/>
        <v>0</v>
      </c>
      <c r="K713" s="72"/>
      <c r="L713" s="201"/>
      <c r="M713" s="73">
        <v>3</v>
      </c>
      <c r="N713" s="84">
        <f ca="1">IF(P713=0,"",COUNTIF($P$6:P713,P713)+COUNTIF(OFFSET($G$6,0,0,INT((ROW(G713)-ROW($G$6))/5+1)*5,1),P713))</f>
        <v>72</v>
      </c>
      <c r="O713" s="74">
        <f t="shared" ca="1" si="297"/>
        <v>72</v>
      </c>
      <c r="P713" s="185" t="str">
        <f>TKB!$D$21</f>
        <v>HDH-TV</v>
      </c>
      <c r="Q713" s="81"/>
      <c r="R713" s="82" t="str">
        <f t="shared" ca="1" si="298"/>
        <v>Luyện từ và câu</v>
      </c>
      <c r="S713" s="83" t="str">
        <f t="shared" ca="1" si="299"/>
        <v>Vở CEHTV, BP, PM</v>
      </c>
      <c r="U713" s="42"/>
      <c r="V713" s="122"/>
      <c r="W713" s="126"/>
      <c r="X713" s="78"/>
    </row>
    <row r="714" spans="1:24" s="77" customFormat="1" ht="24" customHeight="1" x14ac:dyDescent="0.2">
      <c r="A714" s="34" t="str">
        <f t="shared" si="276"/>
        <v/>
      </c>
      <c r="B714" s="35">
        <f t="shared" si="300"/>
        <v>24</v>
      </c>
      <c r="C714" s="201"/>
      <c r="D714" s="79">
        <v>4</v>
      </c>
      <c r="E714" s="84">
        <f ca="1">COUNTIF($G$6:G714,G714)+COUNTIF(OFFSET($P$6,0,0,IF(MOD(ROW(P714),5)&lt;&gt;0,INT((ROW(P714)-ROW($P$6)+1)/5)*5,INT((ROW(P714)-ROW($P$6))/5)*5),1),G714)</f>
        <v>24</v>
      </c>
      <c r="F714" s="84">
        <f t="shared" ca="1" si="294"/>
        <v>24</v>
      </c>
      <c r="G714" s="182" t="str">
        <f>TKB!$C$22</f>
        <v>LT &amp; Câu</v>
      </c>
      <c r="H714" s="81"/>
      <c r="I714" s="82" t="str">
        <f t="shared" ca="1" si="295"/>
        <v>MRVT: từ ngữ về loài thú.Dấu chấm, dấu phẩy.</v>
      </c>
      <c r="J714" s="83" t="str">
        <f t="shared" ca="1" si="301"/>
        <v>bảng phụ, MT-MC</v>
      </c>
      <c r="K714" s="72"/>
      <c r="L714" s="201"/>
      <c r="M714" s="79">
        <v>4</v>
      </c>
      <c r="N714" s="84">
        <f ca="1">IF(P714=0,"",COUNTIF($P$6:P714,P714)+COUNTIF(OFFSET($G$6,0,0,INT((ROW(G714)-ROW($G$6))/5+1)*5,1),P714))</f>
        <v>48</v>
      </c>
      <c r="O714" s="84" t="e">
        <f t="shared" ca="1" si="297"/>
        <v>#N/A</v>
      </c>
      <c r="P714" s="182" t="str">
        <f>TKB!$D$22</f>
        <v>HĐTT-CĐ</v>
      </c>
      <c r="Q714" s="81"/>
      <c r="R714" s="82" t="e">
        <f t="shared" ca="1" si="298"/>
        <v>#N/A</v>
      </c>
      <c r="S714" s="83" t="e">
        <f t="shared" ca="1" si="299"/>
        <v>#N/A</v>
      </c>
      <c r="U714" s="42"/>
      <c r="V714" s="122"/>
      <c r="W714" s="126"/>
      <c r="X714" s="78"/>
    </row>
    <row r="715" spans="1:24" s="77" customFormat="1" ht="24" customHeight="1" x14ac:dyDescent="0.2">
      <c r="A715" s="34" t="str">
        <f t="shared" si="276"/>
        <v/>
      </c>
      <c r="B715" s="35">
        <f t="shared" si="300"/>
        <v>24</v>
      </c>
      <c r="C715" s="202"/>
      <c r="D715" s="95">
        <v>5</v>
      </c>
      <c r="E715" s="88">
        <f ca="1">COUNTIF($G$6:G715,G715)+COUNTIF(OFFSET($P$6,0,0,IF(MOD(ROW(P715),5)&lt;&gt;0,INT((ROW(P715)-ROW($P$6)+1)/5)*5,INT((ROW(P715)-ROW($P$6))/5)*5),1),G715)</f>
        <v>307</v>
      </c>
      <c r="F715" s="88" t="str">
        <f t="shared" si="294"/>
        <v/>
      </c>
      <c r="G715" s="183">
        <f>TKB!$C$23</f>
        <v>0</v>
      </c>
      <c r="H715" s="89"/>
      <c r="I715" s="90" t="str">
        <f t="shared" si="295"/>
        <v/>
      </c>
      <c r="J715" s="91" t="str">
        <f t="shared" si="301"/>
        <v/>
      </c>
      <c r="K715" s="72"/>
      <c r="L715" s="202"/>
      <c r="M715" s="87">
        <v>5</v>
      </c>
      <c r="N715" s="84" t="str">
        <f ca="1">IF(P715=0,"",COUNTIF($P$6:P715,P715)+COUNTIF(OFFSET($G$6,0,0,INT((ROW(G715)-ROW($G$6))/5+1)*5,1),P715))</f>
        <v/>
      </c>
      <c r="O715" s="92" t="str">
        <f t="shared" si="297"/>
        <v/>
      </c>
      <c r="P715" s="183">
        <f>TKB!$D$23</f>
        <v>0</v>
      </c>
      <c r="Q715" s="89"/>
      <c r="R715" s="90" t="str">
        <f t="shared" si="298"/>
        <v/>
      </c>
      <c r="S715" s="91" t="str">
        <f t="shared" si="299"/>
        <v/>
      </c>
      <c r="U715" s="42"/>
      <c r="V715" s="122"/>
      <c r="W715" s="126"/>
      <c r="X715" s="78"/>
    </row>
    <row r="716" spans="1:24" s="77" customFormat="1" ht="24" customHeight="1" x14ac:dyDescent="0.2">
      <c r="A716" s="34" t="str">
        <f t="shared" si="276"/>
        <v/>
      </c>
      <c r="B716" s="35">
        <f t="shared" si="300"/>
        <v>24</v>
      </c>
      <c r="C716" s="197" t="str">
        <f>CONCATENATE("Sáu ",CHAR(10),DAY(V693+4),"/",MONTH(V693+4))</f>
        <v>Sáu 
19/2</v>
      </c>
      <c r="D716" s="67">
        <v>1</v>
      </c>
      <c r="E716" s="68">
        <f ca="1">COUNTIF($G$6:G716,G716)+COUNTIF(OFFSET($P$6,0,0,IF(MOD(ROW(P716),5)&lt;&gt;0,INT((ROW(P716)-ROW($P$6)+1)/5)*5,INT((ROW(P716)-ROW($P$6))/5)*5),1),G716)</f>
        <v>24</v>
      </c>
      <c r="F716" s="68">
        <f t="shared" ca="1" si="294"/>
        <v>24</v>
      </c>
      <c r="G716" s="182" t="str">
        <f>TKB!$C$24</f>
        <v>Mĩ thuật TC</v>
      </c>
      <c r="H716" s="93"/>
      <c r="I716" s="70" t="str">
        <f t="shared" ca="1" si="295"/>
        <v>VTT: tạo dáng và trang trí chậu cảnh</v>
      </c>
      <c r="J716" s="71">
        <f t="shared" ca="1" si="301"/>
        <v>0</v>
      </c>
      <c r="K716" s="72"/>
      <c r="L716" s="197" t="str">
        <f>+C716</f>
        <v>Sáu 
19/2</v>
      </c>
      <c r="M716" s="67">
        <v>1</v>
      </c>
      <c r="N716" s="94">
        <f ca="1">IF(P716=0,"",COUNTIF($P$6:P716,P716)+COUNTIF(OFFSET($G$6,0,0,INT((ROW(G716)-ROW($G$6))/5+1)*5,1),P716))</f>
        <v>72</v>
      </c>
      <c r="O716" s="94" t="e">
        <f t="shared" ca="1" si="297"/>
        <v>#N/A</v>
      </c>
      <c r="P716" s="181" t="str">
        <f>TKB!$D$24</f>
        <v>HDH-T</v>
      </c>
      <c r="Q716" s="93"/>
      <c r="R716" s="82" t="e">
        <f t="shared" ca="1" si="298"/>
        <v>#N/A</v>
      </c>
      <c r="S716" s="71" t="e">
        <f t="shared" ca="1" si="299"/>
        <v>#N/A</v>
      </c>
      <c r="U716" s="42"/>
      <c r="V716" s="122"/>
      <c r="W716" s="126"/>
      <c r="X716" s="78"/>
    </row>
    <row r="717" spans="1:24" s="77" customFormat="1" ht="24" customHeight="1" x14ac:dyDescent="0.2">
      <c r="A717" s="34" t="str">
        <f t="shared" si="276"/>
        <v/>
      </c>
      <c r="B717" s="35">
        <f t="shared" si="300"/>
        <v>24</v>
      </c>
      <c r="C717" s="198"/>
      <c r="D717" s="79">
        <v>2</v>
      </c>
      <c r="E717" s="80">
        <f ca="1">COUNTIF($G$6:G717,G717)+COUNTIF(OFFSET($P$6,0,0,IF(MOD(ROW(P717),5)&lt;&gt;0,INT((ROW(P717)-ROW($P$6)+1)/5)*5,INT((ROW(P717)-ROW($P$6))/5)*5),1),G717)</f>
        <v>24</v>
      </c>
      <c r="F717" s="80">
        <f t="shared" ca="1" si="294"/>
        <v>24</v>
      </c>
      <c r="G717" s="182" t="str">
        <f>TKB!$C$25</f>
        <v>Tập làm văn</v>
      </c>
      <c r="H717" s="81"/>
      <c r="I717" s="82" t="str">
        <f t="shared" ca="1" si="295"/>
        <v>Nghe - trả lời câu hỏi.</v>
      </c>
      <c r="J717" s="83" t="str">
        <f t="shared" ca="1" si="301"/>
        <v>MT-MC,bảng phụ</v>
      </c>
      <c r="K717" s="72"/>
      <c r="L717" s="198"/>
      <c r="M717" s="79">
        <v>2</v>
      </c>
      <c r="N717" s="84">
        <f ca="1">IF(P717=0,"",COUNTIF($P$6:P717,P717)+COUNTIF(OFFSET($G$6,0,0,INT((ROW(G717)-ROW($G$6))/5+1)*5,1),P717))</f>
        <v>24</v>
      </c>
      <c r="O717" s="84">
        <f t="shared" ca="1" si="297"/>
        <v>24</v>
      </c>
      <c r="P717" s="182" t="str">
        <f>TKB!$D$25</f>
        <v>HĐTT-SHL</v>
      </c>
      <c r="Q717" s="81"/>
      <c r="R717" s="82" t="str">
        <f t="shared" ca="1" si="298"/>
        <v>Sơ kết tuần 24</v>
      </c>
      <c r="S717" s="83" t="str">
        <f t="shared" ca="1" si="299"/>
        <v>phần thưởng</v>
      </c>
      <c r="U717" s="42"/>
      <c r="V717" s="122"/>
      <c r="W717" s="126"/>
      <c r="X717" s="78"/>
    </row>
    <row r="718" spans="1:24" s="77" customFormat="1" ht="24" customHeight="1" x14ac:dyDescent="0.2">
      <c r="A718" s="34" t="str">
        <f t="shared" si="276"/>
        <v/>
      </c>
      <c r="B718" s="35">
        <f t="shared" si="300"/>
        <v>24</v>
      </c>
      <c r="C718" s="198"/>
      <c r="D718" s="73">
        <v>3</v>
      </c>
      <c r="E718" s="84">
        <f ca="1">COUNTIF($G$6:G718,G718)+COUNTIF(OFFSET($P$6,0,0,IF(MOD(ROW(P718),5)&lt;&gt;0,INT((ROW(P718)-ROW($P$6)+1)/5)*5,INT((ROW(P718)-ROW($P$6))/5)*5),1),G718)</f>
        <v>120</v>
      </c>
      <c r="F718" s="84">
        <f t="shared" ca="1" si="294"/>
        <v>120</v>
      </c>
      <c r="G718" s="182" t="str">
        <f>TKB!$C$26</f>
        <v>Toán</v>
      </c>
      <c r="H718" s="81"/>
      <c r="I718" s="82" t="str">
        <f t="shared" ca="1" si="295"/>
        <v>Bảng chia 5.</v>
      </c>
      <c r="J718" s="83" t="str">
        <f t="shared" ca="1" si="301"/>
        <v>SGK, bảng phụ, MT-MC</v>
      </c>
      <c r="K718" s="72"/>
      <c r="L718" s="198"/>
      <c r="M718" s="73">
        <v>3</v>
      </c>
      <c r="N718" s="84" t="str">
        <f ca="1">IF(P718=0,"",COUNTIF($P$6:P718,P718)+COUNTIF(OFFSET($G$6,0,0,INT((ROW(G718)-ROW($G$6))/5+1)*5,1),P718))</f>
        <v/>
      </c>
      <c r="O718" s="74" t="str">
        <f t="shared" si="297"/>
        <v/>
      </c>
      <c r="P718" s="185">
        <f>TKB!$D$26</f>
        <v>0</v>
      </c>
      <c r="Q718" s="81"/>
      <c r="R718" s="82" t="str">
        <f t="shared" si="298"/>
        <v/>
      </c>
      <c r="S718" s="83" t="str">
        <f t="shared" si="299"/>
        <v/>
      </c>
      <c r="U718" s="42"/>
      <c r="V718" s="122"/>
      <c r="W718" s="126"/>
      <c r="X718" s="78"/>
    </row>
    <row r="719" spans="1:24" s="77" customFormat="1" ht="24" customHeight="1" x14ac:dyDescent="0.2">
      <c r="A719" s="34" t="str">
        <f t="shared" si="276"/>
        <v/>
      </c>
      <c r="B719" s="35">
        <f t="shared" si="300"/>
        <v>24</v>
      </c>
      <c r="C719" s="198"/>
      <c r="D719" s="79">
        <v>4</v>
      </c>
      <c r="E719" s="84">
        <f ca="1">COUNTIF($G$6:G719,G719)+COUNTIF(OFFSET($P$6,0,0,IF(MOD(ROW(P719),5)&lt;&gt;0,INT((ROW(P719)-ROW($P$6)+1)/5)*5,INT((ROW(P719)-ROW($P$6))/5)*5),1),G719)</f>
        <v>24</v>
      </c>
      <c r="F719" s="84">
        <f t="shared" ca="1" si="294"/>
        <v>24</v>
      </c>
      <c r="G719" s="182" t="str">
        <f>TKB!$C$27</f>
        <v>Đạo đức</v>
      </c>
      <c r="H719" s="81"/>
      <c r="I719" s="82" t="str">
        <f t="shared" ca="1" si="295"/>
        <v>Lịch sự khi nhận và gọi điện thoại ( tiết 2)</v>
      </c>
      <c r="J719" s="83" t="str">
        <f t="shared" ca="1" si="301"/>
        <v>Tranh, máy chiếu</v>
      </c>
      <c r="K719" s="72"/>
      <c r="L719" s="198"/>
      <c r="M719" s="79">
        <v>4</v>
      </c>
      <c r="N719" s="84" t="str">
        <f ca="1">IF(P719=0,"",COUNTIF($P$6:P719,P719)+COUNTIF(OFFSET($G$6,0,0,INT((ROW(G719)-ROW($G$6))/5+1)*5,1),P719))</f>
        <v/>
      </c>
      <c r="O719" s="84" t="str">
        <f t="shared" si="297"/>
        <v/>
      </c>
      <c r="P719" s="182">
        <f>TKB!$D$27</f>
        <v>0</v>
      </c>
      <c r="Q719" s="81"/>
      <c r="R719" s="82" t="str">
        <f t="shared" si="298"/>
        <v/>
      </c>
      <c r="S719" s="83" t="str">
        <f t="shared" si="299"/>
        <v/>
      </c>
      <c r="U719" s="42"/>
      <c r="V719" s="122"/>
      <c r="W719" s="126"/>
      <c r="X719" s="78"/>
    </row>
    <row r="720" spans="1:24" s="77" customFormat="1" ht="24" customHeight="1" thickBot="1" x14ac:dyDescent="0.25">
      <c r="A720" s="34" t="str">
        <f t="shared" ref="A720:A783" si="302">IF(OR(B720=$G$1,$G$1="toàn bộ"),"in","")</f>
        <v/>
      </c>
      <c r="B720" s="35">
        <f t="shared" si="300"/>
        <v>24</v>
      </c>
      <c r="C720" s="199"/>
      <c r="D720" s="96">
        <v>5</v>
      </c>
      <c r="E720" s="97">
        <f ca="1">COUNTIF($G$6:G720,G720)+COUNTIF(OFFSET($P$6,0,0,IF(MOD(ROW(P720),5)&lt;&gt;0,INT((ROW(P720)-ROW($P$6)+1)/5)*5,INT((ROW(P720)-ROW($P$6))/5)*5),1),G720)</f>
        <v>309</v>
      </c>
      <c r="F720" s="97" t="str">
        <f t="shared" si="294"/>
        <v/>
      </c>
      <c r="G720" s="184">
        <f>TKB!$C$28</f>
        <v>0</v>
      </c>
      <c r="H720" s="98" t="str">
        <f t="shared" ref="H720" si="303">IF(AND($M$1&lt;&gt;"",F720&lt;&gt;""),$M$1,IF(LEN(G720)&gt;$Q$1,RIGHT(G720,$Q$1),""))</f>
        <v/>
      </c>
      <c r="I720" s="99" t="str">
        <f t="shared" si="295"/>
        <v/>
      </c>
      <c r="J720" s="100" t="str">
        <f t="shared" si="301"/>
        <v/>
      </c>
      <c r="K720" s="72"/>
      <c r="L720" s="199"/>
      <c r="M720" s="101">
        <v>5</v>
      </c>
      <c r="N720" s="97" t="str">
        <f ca="1">IF(P720=0,"",COUNTIF($P$6:P720,P720)+COUNTIF(OFFSET($G$6,0,0,INT((ROW(G720)-ROW($G$6))/5+1)*5,1),P720))</f>
        <v/>
      </c>
      <c r="O720" s="97" t="str">
        <f t="shared" si="297"/>
        <v/>
      </c>
      <c r="P720" s="184">
        <f>TKB!$D$28</f>
        <v>0</v>
      </c>
      <c r="Q720" s="98" t="str">
        <f t="shared" ref="Q720" si="304">IF(AND($M$1&lt;&gt;"",O720&lt;&gt;""),$M$1,IF(LEN(P720)&gt;$Q$1,RIGHT(P720,$Q$1),""))</f>
        <v/>
      </c>
      <c r="R720" s="99" t="str">
        <f t="shared" si="298"/>
        <v/>
      </c>
      <c r="S720" s="100" t="str">
        <f t="shared" si="299"/>
        <v/>
      </c>
      <c r="U720" s="42"/>
      <c r="V720" s="122"/>
      <c r="W720" s="126"/>
      <c r="X720" s="78"/>
    </row>
    <row r="721" spans="1:24" s="34" customFormat="1" ht="24" customHeight="1" x14ac:dyDescent="0.2">
      <c r="A721" s="34" t="str">
        <f t="shared" si="302"/>
        <v/>
      </c>
      <c r="B721" s="35">
        <f t="shared" si="300"/>
        <v>24</v>
      </c>
      <c r="C721" s="206"/>
      <c r="D721" s="206"/>
      <c r="E721" s="206"/>
      <c r="F721" s="206"/>
      <c r="G721" s="206"/>
      <c r="H721" s="206"/>
      <c r="I721" s="206"/>
      <c r="J721" s="206"/>
      <c r="K721" s="179"/>
      <c r="L721" s="207"/>
      <c r="M721" s="207"/>
      <c r="N721" s="207"/>
      <c r="O721" s="207"/>
      <c r="P721" s="207"/>
      <c r="Q721" s="207"/>
      <c r="R721" s="207"/>
      <c r="S721" s="207"/>
      <c r="U721" s="42"/>
      <c r="V721" s="122"/>
      <c r="W721" s="126"/>
      <c r="X721" s="43"/>
    </row>
    <row r="722" spans="1:24" s="34" customFormat="1" ht="57.95" customHeight="1" x14ac:dyDescent="0.2">
      <c r="A722" s="34" t="str">
        <f t="shared" si="302"/>
        <v/>
      </c>
      <c r="B722" s="35">
        <f t="shared" ref="B722" si="305">+B723</f>
        <v>25</v>
      </c>
      <c r="C722" s="102" t="str">
        <f>'HUONG DAN'!B54</f>
        <v>©Trường Tiểu học Lê Ngọc Hân, Gia Lâm</v>
      </c>
      <c r="D722" s="179"/>
      <c r="E722" s="103"/>
      <c r="F722" s="103"/>
      <c r="G722" s="104"/>
      <c r="H722" s="104"/>
      <c r="I722" s="104"/>
      <c r="J722" s="104"/>
      <c r="K722" s="104"/>
      <c r="L722" s="180"/>
      <c r="M722" s="180"/>
      <c r="N722" s="105"/>
      <c r="O722" s="105"/>
      <c r="P722" s="106"/>
      <c r="Q722" s="106"/>
      <c r="R722" s="208"/>
      <c r="S722" s="208"/>
      <c r="U722" s="42"/>
      <c r="V722" s="122"/>
      <c r="W722" s="126"/>
      <c r="X722" s="43"/>
    </row>
    <row r="723" spans="1:24" s="34" customFormat="1" ht="24" customHeight="1" thickBot="1" x14ac:dyDescent="0.25">
      <c r="A723" s="34" t="str">
        <f t="shared" si="302"/>
        <v/>
      </c>
      <c r="B723" s="35">
        <f t="shared" ref="B723" si="306">+C723</f>
        <v>25</v>
      </c>
      <c r="C723" s="203">
        <f>+C693+1</f>
        <v>25</v>
      </c>
      <c r="D723" s="203"/>
      <c r="E723" s="44"/>
      <c r="F723" s="103" t="str">
        <f>CONCATENATE("(Từ ngày ",DAY(V723)&amp;"/"&amp; MONTH(V723) &amp;"/"&amp;YEAR(V723)&amp; " đến ngày "  &amp;DAY(V723+4)&amp;  "/" &amp; MONTH(V723+4) &amp; "/" &amp; YEAR(V723+4),")")</f>
        <v>(Từ ngày 22/2/2021 đến ngày 26/2/2021)</v>
      </c>
      <c r="G723" s="104"/>
      <c r="H723" s="104"/>
      <c r="I723" s="40"/>
      <c r="J723" s="40"/>
      <c r="K723" s="40"/>
      <c r="L723" s="48"/>
      <c r="M723" s="48"/>
      <c r="N723" s="49"/>
      <c r="O723" s="49"/>
      <c r="P723" s="50"/>
      <c r="Q723" s="50"/>
      <c r="R723" s="47"/>
      <c r="S723" s="47"/>
      <c r="U723" s="51" t="s">
        <v>32</v>
      </c>
      <c r="V723" s="122">
        <f>$U$1+(C723-1)*7+W723</f>
        <v>44249</v>
      </c>
      <c r="W723" s="127">
        <v>0</v>
      </c>
      <c r="X723" s="43"/>
    </row>
    <row r="724" spans="1:24" s="52" customFormat="1" ht="24" customHeight="1" x14ac:dyDescent="0.2">
      <c r="A724" s="34" t="str">
        <f t="shared" si="302"/>
        <v/>
      </c>
      <c r="B724" s="35">
        <f t="shared" ref="B724:B725" si="307">+B723</f>
        <v>25</v>
      </c>
      <c r="C724" s="204" t="s">
        <v>31</v>
      </c>
      <c r="D724" s="204"/>
      <c r="E724" s="205"/>
      <c r="F724" s="204"/>
      <c r="G724" s="204"/>
      <c r="H724" s="204"/>
      <c r="I724" s="204"/>
      <c r="J724" s="204"/>
      <c r="K724" s="107"/>
      <c r="L724" s="204" t="s">
        <v>0</v>
      </c>
      <c r="M724" s="204"/>
      <c r="N724" s="204"/>
      <c r="O724" s="204"/>
      <c r="P724" s="204"/>
      <c r="Q724" s="204"/>
      <c r="R724" s="204"/>
      <c r="S724" s="204"/>
      <c r="U724" s="42"/>
      <c r="V724" s="123"/>
      <c r="W724" s="128"/>
      <c r="X724" s="53"/>
    </row>
    <row r="725" spans="1:24" s="64" customFormat="1" ht="42.75" x14ac:dyDescent="0.2">
      <c r="A725" s="34" t="str">
        <f t="shared" si="302"/>
        <v/>
      </c>
      <c r="B725" s="35">
        <f t="shared" si="307"/>
        <v>25</v>
      </c>
      <c r="C725" s="108" t="s">
        <v>1</v>
      </c>
      <c r="D725" s="109" t="s">
        <v>2</v>
      </c>
      <c r="E725" s="110" t="s">
        <v>25</v>
      </c>
      <c r="F725" s="110" t="s">
        <v>3</v>
      </c>
      <c r="G725" s="111" t="s">
        <v>10</v>
      </c>
      <c r="H725" s="111" t="s">
        <v>24</v>
      </c>
      <c r="I725" s="111" t="s">
        <v>4</v>
      </c>
      <c r="J725" s="112" t="s">
        <v>5</v>
      </c>
      <c r="K725" s="59"/>
      <c r="L725" s="60" t="s">
        <v>1</v>
      </c>
      <c r="M725" s="61" t="s">
        <v>2</v>
      </c>
      <c r="N725" s="62" t="s">
        <v>25</v>
      </c>
      <c r="O725" s="56" t="s">
        <v>3</v>
      </c>
      <c r="P725" s="63" t="s">
        <v>11</v>
      </c>
      <c r="Q725" s="63" t="s">
        <v>24</v>
      </c>
      <c r="R725" s="63" t="s">
        <v>4</v>
      </c>
      <c r="S725" s="58" t="s">
        <v>5</v>
      </c>
      <c r="U725" s="65"/>
      <c r="V725" s="124"/>
      <c r="W725" s="129"/>
      <c r="X725" s="66"/>
    </row>
    <row r="726" spans="1:24" s="77" customFormat="1" ht="24" customHeight="1" x14ac:dyDescent="0.2">
      <c r="A726" s="34" t="str">
        <f t="shared" si="302"/>
        <v/>
      </c>
      <c r="B726" s="35">
        <f t="shared" si="300"/>
        <v>25</v>
      </c>
      <c r="C726" s="197" t="str">
        <f>CONCATENATE("Hai  ",CHAR(10),DAY(V723),"/",MONTH(V723))</f>
        <v>Hai  
22/2</v>
      </c>
      <c r="D726" s="67">
        <v>1</v>
      </c>
      <c r="E726" s="68">
        <f ca="1">COUNTIF($G$6:G726,G726)+COUNTIF(OFFSET($P$6,0,0,IF(MOD(ROW(P726),5)&lt;&gt;0,INT((ROW(P726)-ROW($P$6)+1)/5)*5,INT((ROW(P726)-ROW($P$6))/5)*5),1),G726)</f>
        <v>25</v>
      </c>
      <c r="F726" s="68">
        <f t="shared" ref="F726:F750" ca="1" si="308">IF(G726=0,"",VLOOKUP(E726&amp;G726,PPCT,2,0))</f>
        <v>25</v>
      </c>
      <c r="G726" s="181" t="str">
        <f>TKB!$C$4</f>
        <v>HĐTT-CC</v>
      </c>
      <c r="H726" s="69"/>
      <c r="I726" s="70" t="str">
        <f t="shared" ref="I726:I750" ca="1" si="309">IF(G726=0,"",VLOOKUP(E726&amp;G726,PPCT,6,0))</f>
        <v>Chào cờ</v>
      </c>
      <c r="J726" s="71">
        <f t="shared" ref="J726:J738" ca="1" si="310">IF(G726=0,"",VLOOKUP(E726&amp;G726,PPCT,7,0))</f>
        <v>0</v>
      </c>
      <c r="K726" s="72"/>
      <c r="L726" s="198" t="str">
        <f>+C726</f>
        <v>Hai  
22/2</v>
      </c>
      <c r="M726" s="73">
        <v>1</v>
      </c>
      <c r="N726" s="74">
        <f ca="1">IF(P726=0,"",COUNTIF($P$6:P726,P726)+COUNTIF(OFFSET($G$6,0,0,INT((ROW(G726)-ROW($G$6))/5+1)*5,1),P726))</f>
        <v>25</v>
      </c>
      <c r="O726" s="68">
        <f t="shared" ref="O726:O750" ca="1" si="311">IF(P726=0,"",VLOOKUP(N726&amp;P726,PPCT,2,0))</f>
        <v>25</v>
      </c>
      <c r="P726" s="185" t="str">
        <f>TKB!$D$4</f>
        <v>Âm nhạc</v>
      </c>
      <c r="Q726" s="69"/>
      <c r="R726" s="75" t="str">
        <f t="shared" ref="R726:R750" ca="1" si="312">IF(P726=0,"",VLOOKUP(N726&amp;P726,PPCT,6,0))</f>
        <v>Ôn tập 2 bài hát: Trên con đường đến trường, Hoa lá mùa xuân</v>
      </c>
      <c r="S726" s="76">
        <f t="shared" ref="S726:S750" ca="1" si="313">IF(P726=0,"",VLOOKUP(N726&amp;P726,PPCT,7,0))</f>
        <v>0</v>
      </c>
      <c r="U726" s="42"/>
      <c r="V726" s="122"/>
      <c r="W726" s="126"/>
      <c r="X726" s="78"/>
    </row>
    <row r="727" spans="1:24" s="77" customFormat="1" ht="24" customHeight="1" x14ac:dyDescent="0.2">
      <c r="A727" s="34" t="str">
        <f t="shared" si="302"/>
        <v/>
      </c>
      <c r="B727" s="35">
        <f t="shared" si="300"/>
        <v>25</v>
      </c>
      <c r="C727" s="198"/>
      <c r="D727" s="79">
        <v>2</v>
      </c>
      <c r="E727" s="80">
        <f ca="1">COUNTIF($G$6:G727,G727)+COUNTIF(OFFSET($P$6,0,0,IF(MOD(ROW(P727),5)&lt;&gt;0,INT((ROW(P727)-ROW($P$6)+1)/5)*5,INT((ROW(P727)-ROW($P$6))/5)*5),1),G727)</f>
        <v>121</v>
      </c>
      <c r="F727" s="80">
        <f t="shared" ca="1" si="308"/>
        <v>121</v>
      </c>
      <c r="G727" s="182" t="str">
        <f>TKB!$C$5</f>
        <v>Toán</v>
      </c>
      <c r="H727" s="81"/>
      <c r="I727" s="82" t="str">
        <f t="shared" ca="1" si="309"/>
        <v>Một phần năm.</v>
      </c>
      <c r="J727" s="83" t="str">
        <f t="shared" ca="1" si="310"/>
        <v>SGK, bảng phụ, MT-MC</v>
      </c>
      <c r="K727" s="72"/>
      <c r="L727" s="198"/>
      <c r="M727" s="79">
        <v>2</v>
      </c>
      <c r="N727" s="84">
        <f ca="1">IF(P727=0,"",COUNTIF($P$6:P727,P727)+COUNTIF(OFFSET($G$6,0,0,INT((ROW(G727)-ROW($G$6))/5+1)*5,1),P727))</f>
        <v>49</v>
      </c>
      <c r="O727" s="84">
        <f t="shared" ca="1" si="311"/>
        <v>49</v>
      </c>
      <c r="P727" s="182" t="str">
        <f>TKB!$D$5</f>
        <v>Thể dục</v>
      </c>
      <c r="Q727" s="81"/>
      <c r="R727" s="82" t="str">
        <f t="shared" ca="1" si="312"/>
        <v xml:space="preserve"> Ôn một số bài tập đi theo vạch kẻ thẳng và đi nhanh cs chạy.</v>
      </c>
      <c r="S727" s="85">
        <f t="shared" ca="1" si="313"/>
        <v>0</v>
      </c>
      <c r="U727" s="42"/>
      <c r="V727" s="122"/>
      <c r="W727" s="126"/>
      <c r="X727" s="78"/>
    </row>
    <row r="728" spans="1:24" s="77" customFormat="1" ht="24" customHeight="1" x14ac:dyDescent="0.2">
      <c r="A728" s="34" t="str">
        <f t="shared" si="302"/>
        <v/>
      </c>
      <c r="B728" s="35">
        <f t="shared" si="300"/>
        <v>25</v>
      </c>
      <c r="C728" s="198"/>
      <c r="D728" s="73">
        <v>3</v>
      </c>
      <c r="E728" s="84">
        <f ca="1">COUNTIF($G$6:G728,G728)+COUNTIF(OFFSET($P$6,0,0,IF(MOD(ROW(P728),5)&lt;&gt;0,INT((ROW(P728)-ROW($P$6)+1)/5)*5,INT((ROW(P728)-ROW($P$6))/5)*5),1),G728)</f>
        <v>73</v>
      </c>
      <c r="F728" s="84">
        <f t="shared" ca="1" si="308"/>
        <v>73</v>
      </c>
      <c r="G728" s="182" t="str">
        <f>TKB!$C$6</f>
        <v>Tập đọc</v>
      </c>
      <c r="H728" s="81"/>
      <c r="I728" s="82" t="str">
        <f t="shared" ca="1" si="309"/>
        <v>Sơn Tinh, Thủy Tinh.</v>
      </c>
      <c r="J728" s="83" t="str">
        <f t="shared" ca="1" si="310"/>
        <v>Máy chiếu, GAĐT</v>
      </c>
      <c r="K728" s="72"/>
      <c r="L728" s="198"/>
      <c r="M728" s="73">
        <v>3</v>
      </c>
      <c r="N728" s="84">
        <f ca="1">IF(P728=0,"",COUNTIF($P$6:P728,P728)+COUNTIF(OFFSET($G$6,0,0,INT((ROW(G728)-ROW($G$6))/5+1)*5,1),P728))</f>
        <v>73</v>
      </c>
      <c r="O728" s="74">
        <f t="shared" ca="1" si="311"/>
        <v>73</v>
      </c>
      <c r="P728" s="185" t="str">
        <f>TKB!$D$6</f>
        <v>HDH-TV</v>
      </c>
      <c r="Q728" s="81"/>
      <c r="R728" s="75" t="str">
        <f t="shared" ca="1" si="312"/>
        <v>Tập làm văn</v>
      </c>
      <c r="S728" s="83" t="str">
        <f t="shared" ca="1" si="313"/>
        <v>Vở CEHTV, BP, PM</v>
      </c>
      <c r="U728" s="42"/>
      <c r="V728" s="122"/>
      <c r="W728" s="126"/>
      <c r="X728" s="78"/>
    </row>
    <row r="729" spans="1:24" s="77" customFormat="1" ht="24" customHeight="1" x14ac:dyDescent="0.2">
      <c r="A729" s="34" t="str">
        <f t="shared" si="302"/>
        <v/>
      </c>
      <c r="B729" s="35">
        <f t="shared" si="300"/>
        <v>25</v>
      </c>
      <c r="C729" s="198"/>
      <c r="D729" s="79">
        <v>4</v>
      </c>
      <c r="E729" s="84">
        <f ca="1">COUNTIF($G$6:G729,G729)+COUNTIF(OFFSET($P$6,0,0,IF(MOD(ROW(P729),5)&lt;&gt;0,INT((ROW(P729)-ROW($P$6)+1)/5)*5,INT((ROW(P729)-ROW($P$6))/5)*5),1),G729)</f>
        <v>74</v>
      </c>
      <c r="F729" s="84">
        <f t="shared" ca="1" si="308"/>
        <v>74</v>
      </c>
      <c r="G729" s="182" t="str">
        <f>TKB!$C$7</f>
        <v>Tập đọc</v>
      </c>
      <c r="H729" s="81"/>
      <c r="I729" s="82" t="str">
        <f t="shared" ca="1" si="309"/>
        <v>Sơn Tinh, Thủy Tinh.</v>
      </c>
      <c r="J729" s="83" t="str">
        <f t="shared" ca="1" si="310"/>
        <v>Máy chiếu, GAĐT</v>
      </c>
      <c r="K729" s="72"/>
      <c r="L729" s="198"/>
      <c r="M729" s="79">
        <v>4</v>
      </c>
      <c r="N729" s="84" t="str">
        <f ca="1">IF(P729=0,"",COUNTIF($P$6:P729,P729)+COUNTIF(OFFSET($G$6,0,0,INT((ROW(G729)-ROW($G$6))/5+1)*5,1),P729))</f>
        <v/>
      </c>
      <c r="O729" s="84" t="str">
        <f t="shared" si="311"/>
        <v/>
      </c>
      <c r="P729" s="182">
        <f>TKB!$D$7</f>
        <v>0</v>
      </c>
      <c r="Q729" s="81"/>
      <c r="R729" s="82" t="str">
        <f t="shared" si="312"/>
        <v/>
      </c>
      <c r="S729" s="76" t="str">
        <f t="shared" si="313"/>
        <v/>
      </c>
      <c r="U729" s="42"/>
      <c r="V729" s="122"/>
      <c r="W729" s="126"/>
      <c r="X729" s="78"/>
    </row>
    <row r="730" spans="1:24" s="77" customFormat="1" ht="24" customHeight="1" x14ac:dyDescent="0.2">
      <c r="A730" s="34" t="str">
        <f t="shared" si="302"/>
        <v/>
      </c>
      <c r="B730" s="35">
        <f t="shared" si="300"/>
        <v>25</v>
      </c>
      <c r="C730" s="198"/>
      <c r="D730" s="87">
        <v>5</v>
      </c>
      <c r="E730" s="88">
        <f ca="1">COUNTIF($G$6:G730,G730)+COUNTIF(OFFSET($P$6,0,0,IF(MOD(ROW(P730),5)&lt;&gt;0,INT((ROW(P730)-ROW($P$6)+1)/5)*5,INT((ROW(P730)-ROW($P$6))/5)*5),1),G730)</f>
        <v>313</v>
      </c>
      <c r="F730" s="88" t="str">
        <f t="shared" si="308"/>
        <v/>
      </c>
      <c r="G730" s="183">
        <f>TKB!$C$8</f>
        <v>0</v>
      </c>
      <c r="H730" s="89"/>
      <c r="I730" s="90" t="str">
        <f t="shared" si="309"/>
        <v/>
      </c>
      <c r="J730" s="91" t="str">
        <f t="shared" si="310"/>
        <v/>
      </c>
      <c r="K730" s="72"/>
      <c r="L730" s="198"/>
      <c r="M730" s="87">
        <v>5</v>
      </c>
      <c r="N730" s="84" t="str">
        <f ca="1">IF(P730=0,"",COUNTIF($P$6:P730,P730)+COUNTIF(OFFSET($G$6,0,0,INT((ROW(G730)-ROW($G$6))/5+1)*5,1),P730))</f>
        <v/>
      </c>
      <c r="O730" s="92" t="str">
        <f t="shared" si="311"/>
        <v/>
      </c>
      <c r="P730" s="183">
        <f>TKB!$D$8</f>
        <v>0</v>
      </c>
      <c r="Q730" s="89"/>
      <c r="R730" s="90" t="str">
        <f t="shared" si="312"/>
        <v/>
      </c>
      <c r="S730" s="91" t="str">
        <f t="shared" si="313"/>
        <v/>
      </c>
      <c r="U730" s="42"/>
      <c r="V730" s="122"/>
      <c r="W730" s="126"/>
      <c r="X730" s="78"/>
    </row>
    <row r="731" spans="1:24" s="77" customFormat="1" ht="24" customHeight="1" x14ac:dyDescent="0.2">
      <c r="A731" s="34" t="str">
        <f t="shared" si="302"/>
        <v/>
      </c>
      <c r="B731" s="35">
        <f t="shared" si="300"/>
        <v>25</v>
      </c>
      <c r="C731" s="200" t="str">
        <f>CONCATENATE("Ba  ",CHAR(10),DAY(V723+1),"/",MONTH(V723+1))</f>
        <v>Ba  
23/2</v>
      </c>
      <c r="D731" s="67">
        <v>1</v>
      </c>
      <c r="E731" s="68">
        <f ca="1">COUNTIF($G$6:G731,G731)+COUNTIF(OFFSET($P$6,0,0,IF(MOD(ROW(P731),5)&lt;&gt;0,INT((ROW(P731)-ROW($P$6)+1)/5)*5,INT((ROW(P731)-ROW($P$6))/5)*5),1),G731)</f>
        <v>49</v>
      </c>
      <c r="F731" s="68">
        <f t="shared" ca="1" si="308"/>
        <v>49</v>
      </c>
      <c r="G731" s="182" t="str">
        <f>TKB!$C$9</f>
        <v>Chính tả</v>
      </c>
      <c r="H731" s="93"/>
      <c r="I731" s="70" t="str">
        <f t="shared" ca="1" si="309"/>
        <v>TC: Sơn Tinh, Thủy Tinh.</v>
      </c>
      <c r="J731" s="71" t="str">
        <f t="shared" ca="1" si="310"/>
        <v>vở mẫu, MT-MC</v>
      </c>
      <c r="K731" s="72"/>
      <c r="L731" s="200" t="str">
        <f>+C731</f>
        <v>Ba  
23/2</v>
      </c>
      <c r="M731" s="67">
        <v>1</v>
      </c>
      <c r="N731" s="94">
        <f ca="1">IF(P731=0,"",COUNTIF($P$6:P731,P731)+COUNTIF(OFFSET($G$6,0,0,INT((ROW(G731)-ROW($G$6))/5+1)*5,1),P731))</f>
        <v>25</v>
      </c>
      <c r="O731" s="94">
        <f t="shared" ca="1" si="311"/>
        <v>25</v>
      </c>
      <c r="P731" s="181" t="str">
        <f>TKB!$D$9</f>
        <v>Kể chuyện</v>
      </c>
      <c r="Q731" s="93"/>
      <c r="R731" s="70" t="str">
        <f t="shared" ca="1" si="312"/>
        <v>Sơn Tinh, Thủy Tinh.</v>
      </c>
      <c r="S731" s="71" t="str">
        <f t="shared" ca="1" si="313"/>
        <v>Tranh SGK</v>
      </c>
      <c r="U731" s="42"/>
      <c r="V731" s="122"/>
      <c r="W731" s="126"/>
      <c r="X731" s="78"/>
    </row>
    <row r="732" spans="1:24" s="77" customFormat="1" ht="24" customHeight="1" x14ac:dyDescent="0.2">
      <c r="A732" s="34" t="str">
        <f t="shared" si="302"/>
        <v/>
      </c>
      <c r="B732" s="35">
        <f t="shared" si="300"/>
        <v>25</v>
      </c>
      <c r="C732" s="201"/>
      <c r="D732" s="79">
        <v>2</v>
      </c>
      <c r="E732" s="80">
        <f ca="1">COUNTIF($G$6:G732,G732)+COUNTIF(OFFSET($P$6,0,0,IF(MOD(ROW(P732),5)&lt;&gt;0,INT((ROW(P732)-ROW($P$6)+1)/5)*5,INT((ROW(P732)-ROW($P$6))/5)*5),1),G732)</f>
        <v>122</v>
      </c>
      <c r="F732" s="80">
        <f t="shared" ca="1" si="308"/>
        <v>122</v>
      </c>
      <c r="G732" s="182" t="str">
        <f>TKB!$C$10</f>
        <v>Toán</v>
      </c>
      <c r="H732" s="81"/>
      <c r="I732" s="82" t="str">
        <f t="shared" ca="1" si="309"/>
        <v>Luyện tập.</v>
      </c>
      <c r="J732" s="83" t="str">
        <f t="shared" ca="1" si="310"/>
        <v>SGK, bảng phụ, MT-MC</v>
      </c>
      <c r="K732" s="72"/>
      <c r="L732" s="201"/>
      <c r="M732" s="79">
        <v>2</v>
      </c>
      <c r="N732" s="84">
        <f ca="1">IF(P732=0,"",COUNTIF($P$6:P732,P732)+COUNTIF(OFFSET($G$6,0,0,INT((ROW(G732)-ROW($G$6))/5+1)*5,1),P732))</f>
        <v>50</v>
      </c>
      <c r="O732" s="84">
        <f t="shared" ca="1" si="311"/>
        <v>50</v>
      </c>
      <c r="P732" s="182" t="str">
        <f>TKB!$D$10</f>
        <v>Thể dục</v>
      </c>
      <c r="Q732" s="81"/>
      <c r="R732" s="82" t="str">
        <f t="shared" ca="1" si="312"/>
        <v>Ôn một số BT rèn luyện tư thế CB. TC:”Nhảy đúng, nhảy nhanh”.</v>
      </c>
      <c r="S732" s="83">
        <f t="shared" ca="1" si="313"/>
        <v>0</v>
      </c>
      <c r="U732" s="42"/>
      <c r="V732" s="122"/>
      <c r="W732" s="126"/>
      <c r="X732" s="78"/>
    </row>
    <row r="733" spans="1:24" s="77" customFormat="1" ht="24" customHeight="1" x14ac:dyDescent="0.2">
      <c r="A733" s="34" t="str">
        <f t="shared" si="302"/>
        <v/>
      </c>
      <c r="B733" s="35">
        <f t="shared" si="300"/>
        <v>25</v>
      </c>
      <c r="C733" s="201"/>
      <c r="D733" s="79">
        <v>3</v>
      </c>
      <c r="E733" s="80">
        <f ca="1">COUNTIF($G$6:G733,G733)+COUNTIF(OFFSET($P$6,0,0,IF(MOD(ROW(P733),5)&lt;&gt;0,INT((ROW(P733)-ROW($P$6)+1)/5)*5,INT((ROW(P733)-ROW($P$6))/5)*5),1),G733)</f>
        <v>25</v>
      </c>
      <c r="F733" s="80">
        <f t="shared" ca="1" si="308"/>
        <v>25</v>
      </c>
      <c r="G733" s="182" t="str">
        <f>TKB!$C$11</f>
        <v>Mĩ thuật</v>
      </c>
      <c r="H733" s="81"/>
      <c r="I733" s="82" t="str">
        <f t="shared" ca="1" si="309"/>
        <v>Tìm hiểu tranh dân gian Đông Hồ</v>
      </c>
      <c r="J733" s="83">
        <f t="shared" ca="1" si="310"/>
        <v>0</v>
      </c>
      <c r="K733" s="72"/>
      <c r="L733" s="201"/>
      <c r="M733" s="73">
        <v>3</v>
      </c>
      <c r="N733" s="84">
        <f ca="1">IF(P733=0,"",COUNTIF($P$6:P733,P733)+COUNTIF(OFFSET($G$6,0,0,INT((ROW(G733)-ROW($G$6))/5+1)*5,1),P733))</f>
        <v>74</v>
      </c>
      <c r="O733" s="74">
        <f t="shared" ca="1" si="311"/>
        <v>74</v>
      </c>
      <c r="P733" s="185" t="str">
        <f>TKB!$D$11</f>
        <v>HDH-TV</v>
      </c>
      <c r="Q733" s="81"/>
      <c r="R733" s="82" t="str">
        <f t="shared" ca="1" si="312"/>
        <v>Tập đọc-Chính tả</v>
      </c>
      <c r="S733" s="83" t="str">
        <f t="shared" ca="1" si="313"/>
        <v>Vở CEHTV, BP, PM</v>
      </c>
      <c r="U733" s="42"/>
      <c r="V733" s="122"/>
      <c r="W733" s="126"/>
      <c r="X733" s="78"/>
    </row>
    <row r="734" spans="1:24" s="77" customFormat="1" ht="24" customHeight="1" x14ac:dyDescent="0.2">
      <c r="A734" s="34" t="str">
        <f t="shared" si="302"/>
        <v/>
      </c>
      <c r="B734" s="35">
        <f t="shared" si="300"/>
        <v>25</v>
      </c>
      <c r="C734" s="201"/>
      <c r="D734" s="79">
        <v>4</v>
      </c>
      <c r="E734" s="84">
        <f ca="1">COUNTIF($G$6:G734,G734)+COUNTIF(OFFSET($P$6,0,0,IF(MOD(ROW(P734),5)&lt;&gt;0,INT((ROW(P734)-ROW($P$6)+1)/5)*5,INT((ROW(P734)-ROW($P$6))/5)*5),1),G734)</f>
        <v>49</v>
      </c>
      <c r="F734" s="84">
        <f t="shared" ca="1" si="308"/>
        <v>49</v>
      </c>
      <c r="G734" s="182" t="str">
        <f>TKB!$C$12</f>
        <v>Tiếng Anh</v>
      </c>
      <c r="H734" s="81"/>
      <c r="I734" s="82" t="str">
        <f t="shared" ca="1" si="309"/>
        <v>Unit 9. Lesson 4</v>
      </c>
      <c r="J734" s="83">
        <f t="shared" ca="1" si="310"/>
        <v>0</v>
      </c>
      <c r="K734" s="72"/>
      <c r="L734" s="201"/>
      <c r="M734" s="79">
        <v>4</v>
      </c>
      <c r="N734" s="84">
        <f ca="1">IF(P734=0,"",COUNTIF($P$6:P734,P734)+COUNTIF(OFFSET($G$6,0,0,INT((ROW(G734)-ROW($G$6))/5+1)*5,1),P734))</f>
        <v>73</v>
      </c>
      <c r="O734" s="84" t="e">
        <f t="shared" ca="1" si="311"/>
        <v>#N/A</v>
      </c>
      <c r="P734" s="182" t="str">
        <f>TKB!$D$12</f>
        <v>HDH-T</v>
      </c>
      <c r="Q734" s="81"/>
      <c r="R734" s="82" t="e">
        <f t="shared" ca="1" si="312"/>
        <v>#N/A</v>
      </c>
      <c r="S734" s="83" t="e">
        <f t="shared" ca="1" si="313"/>
        <v>#N/A</v>
      </c>
      <c r="U734" s="42"/>
      <c r="V734" s="122"/>
      <c r="W734" s="126"/>
      <c r="X734" s="78"/>
    </row>
    <row r="735" spans="1:24" s="77" customFormat="1" ht="24" customHeight="1" x14ac:dyDescent="0.2">
      <c r="A735" s="34" t="str">
        <f t="shared" si="302"/>
        <v/>
      </c>
      <c r="B735" s="35">
        <f t="shared" si="300"/>
        <v>25</v>
      </c>
      <c r="C735" s="202"/>
      <c r="D735" s="95">
        <v>5</v>
      </c>
      <c r="E735" s="88">
        <f ca="1">COUNTIF($G$6:G735,G735)+COUNTIF(OFFSET($P$6,0,0,IF(MOD(ROW(P735),5)&lt;&gt;0,INT((ROW(P735)-ROW($P$6)+1)/5)*5,INT((ROW(P735)-ROW($P$6))/5)*5),1),G735)</f>
        <v>316</v>
      </c>
      <c r="F735" s="88" t="str">
        <f t="shared" si="308"/>
        <v/>
      </c>
      <c r="G735" s="183">
        <f>TKB!$C$13</f>
        <v>0</v>
      </c>
      <c r="H735" s="89"/>
      <c r="I735" s="90" t="str">
        <f t="shared" si="309"/>
        <v/>
      </c>
      <c r="J735" s="91" t="str">
        <f t="shared" si="310"/>
        <v/>
      </c>
      <c r="K735" s="72"/>
      <c r="L735" s="202"/>
      <c r="M735" s="87">
        <v>5</v>
      </c>
      <c r="N735" s="84" t="str">
        <f ca="1">IF(P735=0,"",COUNTIF($P$6:P735,P735)+COUNTIF(OFFSET($G$6,0,0,INT((ROW(G735)-ROW($G$6))/5+1)*5,1),P735))</f>
        <v/>
      </c>
      <c r="O735" s="92" t="str">
        <f t="shared" si="311"/>
        <v/>
      </c>
      <c r="P735" s="183">
        <f>TKB!$D$13</f>
        <v>0</v>
      </c>
      <c r="Q735" s="89"/>
      <c r="R735" s="90" t="str">
        <f t="shared" si="312"/>
        <v/>
      </c>
      <c r="S735" s="91" t="str">
        <f t="shared" si="313"/>
        <v/>
      </c>
      <c r="U735" s="42"/>
      <c r="V735" s="122"/>
      <c r="W735" s="126"/>
      <c r="X735" s="78"/>
    </row>
    <row r="736" spans="1:24" s="77" customFormat="1" ht="24" customHeight="1" x14ac:dyDescent="0.2">
      <c r="A736" s="34" t="str">
        <f t="shared" si="302"/>
        <v/>
      </c>
      <c r="B736" s="35">
        <f t="shared" si="300"/>
        <v>25</v>
      </c>
      <c r="C736" s="200" t="str">
        <f>CONCATENATE("Tư ",CHAR(10),DAY(V723+2),"/",MONTH(V723+2))</f>
        <v>Tư 
24/2</v>
      </c>
      <c r="D736" s="67">
        <v>1</v>
      </c>
      <c r="E736" s="68">
        <f ca="1">COUNTIF($G$6:G736,G736)+COUNTIF(OFFSET($P$6,0,0,IF(MOD(ROW(P736),5)&lt;&gt;0,INT((ROW(P736)-ROW($P$6)+1)/5)*5,INT((ROW(P736)-ROW($P$6))/5)*5),1),G736)</f>
        <v>75</v>
      </c>
      <c r="F736" s="68">
        <f t="shared" ca="1" si="308"/>
        <v>75</v>
      </c>
      <c r="G736" s="182" t="str">
        <f>TKB!$C$14</f>
        <v>Tập đọc</v>
      </c>
      <c r="H736" s="93"/>
      <c r="I736" s="70" t="str">
        <f t="shared" ca="1" si="309"/>
        <v>Bé nhìn biển</v>
      </c>
      <c r="J736" s="71" t="str">
        <f t="shared" ca="1" si="310"/>
        <v>Máy chiếu, GAĐT</v>
      </c>
      <c r="K736" s="72"/>
      <c r="L736" s="200" t="str">
        <f>+C736</f>
        <v>Tư 
24/2</v>
      </c>
      <c r="M736" s="67">
        <v>1</v>
      </c>
      <c r="N736" s="94">
        <f ca="1">IF(P736=0,"",COUNTIF($P$6:P736,P736)+COUNTIF(OFFSET($G$6,0,0,INT((ROW(G736)-ROW($G$6))/5+1)*5,1),P736))</f>
        <v>25</v>
      </c>
      <c r="O736" s="94">
        <f t="shared" ca="1" si="311"/>
        <v>25</v>
      </c>
      <c r="P736" s="181" t="str">
        <f>TKB!$D$14</f>
        <v>HĐTT-ĐS</v>
      </c>
      <c r="Q736" s="93"/>
      <c r="R736" s="70" t="str">
        <f t="shared" ca="1" si="312"/>
        <v>Đọc sách</v>
      </c>
      <c r="S736" s="71" t="str">
        <f t="shared" ca="1" si="313"/>
        <v>sách, truyện</v>
      </c>
      <c r="U736" s="42"/>
      <c r="V736" s="122"/>
      <c r="W736" s="126"/>
      <c r="X736" s="78"/>
    </row>
    <row r="737" spans="1:24" s="77" customFormat="1" ht="24" customHeight="1" x14ac:dyDescent="0.2">
      <c r="A737" s="34" t="str">
        <f t="shared" si="302"/>
        <v/>
      </c>
      <c r="B737" s="35">
        <f t="shared" si="300"/>
        <v>25</v>
      </c>
      <c r="C737" s="201"/>
      <c r="D737" s="79">
        <v>2</v>
      </c>
      <c r="E737" s="80">
        <f ca="1">COUNTIF($G$6:G737,G737)+COUNTIF(OFFSET($P$6,0,0,IF(MOD(ROW(P737),5)&lt;&gt;0,INT((ROW(P737)-ROW($P$6)+1)/5)*5,INT((ROW(P737)-ROW($P$6))/5)*5),1),G737)</f>
        <v>50</v>
      </c>
      <c r="F737" s="80">
        <f t="shared" ca="1" si="308"/>
        <v>50</v>
      </c>
      <c r="G737" s="182" t="str">
        <f>TKB!$C$15</f>
        <v>Tiếng Anh</v>
      </c>
      <c r="H737" s="81"/>
      <c r="I737" s="82" t="str">
        <f t="shared" ca="1" si="309"/>
        <v>Unit 9. Lesson 5</v>
      </c>
      <c r="J737" s="83">
        <f t="shared" ca="1" si="310"/>
        <v>0</v>
      </c>
      <c r="K737" s="72"/>
      <c r="L737" s="201"/>
      <c r="M737" s="79">
        <v>2</v>
      </c>
      <c r="N737" s="84">
        <f ca="1">IF(P737=0,"",COUNTIF($P$6:P737,P737)+COUNTIF(OFFSET($G$6,0,0,INT((ROW(G737)-ROW($G$6))/5+1)*5,1),P737))</f>
        <v>25</v>
      </c>
      <c r="O737" s="84">
        <f t="shared" ca="1" si="311"/>
        <v>28</v>
      </c>
      <c r="P737" s="181" t="str">
        <f>TKB!$D$15</f>
        <v>Âm nhạc TC</v>
      </c>
      <c r="Q737" s="81"/>
      <c r="R737" s="82" t="str">
        <f t="shared" ca="1" si="312"/>
        <v>Ôn tập bài biển xanh</v>
      </c>
      <c r="S737" s="83">
        <f t="shared" ca="1" si="313"/>
        <v>0</v>
      </c>
      <c r="U737" s="42"/>
      <c r="V737" s="122"/>
      <c r="W737" s="126"/>
      <c r="X737" s="78"/>
    </row>
    <row r="738" spans="1:24" s="77" customFormat="1" ht="24" customHeight="1" x14ac:dyDescent="0.2">
      <c r="A738" s="34" t="str">
        <f t="shared" si="302"/>
        <v/>
      </c>
      <c r="B738" s="35">
        <f t="shared" si="300"/>
        <v>25</v>
      </c>
      <c r="C738" s="201"/>
      <c r="D738" s="79">
        <v>3</v>
      </c>
      <c r="E738" s="80">
        <f ca="1">COUNTIF($G$6:G738,G738)+COUNTIF(OFFSET($P$6,0,0,IF(MOD(ROW(P738),5)&lt;&gt;0,INT((ROW(P738)-ROW($P$6)+1)/5)*5,INT((ROW(P738)-ROW($P$6))/5)*5),1),G738)</f>
        <v>123</v>
      </c>
      <c r="F738" s="80">
        <f t="shared" ca="1" si="308"/>
        <v>123</v>
      </c>
      <c r="G738" s="182" t="str">
        <f>TKB!$C$16</f>
        <v>Toán</v>
      </c>
      <c r="H738" s="81"/>
      <c r="I738" s="82" t="str">
        <f t="shared" ca="1" si="309"/>
        <v>Luyện tập chung</v>
      </c>
      <c r="J738" s="83" t="str">
        <f t="shared" ca="1" si="310"/>
        <v>SGK, bảng phụ, MT-MC</v>
      </c>
      <c r="K738" s="72"/>
      <c r="L738" s="201"/>
      <c r="M738" s="73">
        <v>3</v>
      </c>
      <c r="N738" s="84">
        <f ca="1">IF(P738=0,"",COUNTIF($P$6:P738,P738)+COUNTIF(OFFSET($G$6,0,0,INT((ROW(G738)-ROW($G$6))/5+1)*5,1),P738))</f>
        <v>74</v>
      </c>
      <c r="O738" s="74" t="e">
        <f t="shared" ca="1" si="311"/>
        <v>#N/A</v>
      </c>
      <c r="P738" s="185" t="str">
        <f>TKB!$D$16</f>
        <v>HDH-T</v>
      </c>
      <c r="Q738" s="81"/>
      <c r="R738" s="82" t="e">
        <f t="shared" ca="1" si="312"/>
        <v>#N/A</v>
      </c>
      <c r="S738" s="83" t="e">
        <f t="shared" ca="1" si="313"/>
        <v>#N/A</v>
      </c>
      <c r="U738" s="42"/>
      <c r="V738" s="122"/>
      <c r="W738" s="126"/>
      <c r="X738" s="78"/>
    </row>
    <row r="739" spans="1:24" s="77" customFormat="1" ht="24" customHeight="1" x14ac:dyDescent="0.2">
      <c r="A739" s="34" t="str">
        <f t="shared" si="302"/>
        <v/>
      </c>
      <c r="B739" s="35">
        <f t="shared" si="300"/>
        <v>25</v>
      </c>
      <c r="C739" s="201"/>
      <c r="D739" s="79">
        <v>4</v>
      </c>
      <c r="E739" s="84">
        <f ca="1">COUNTIF($G$6:G739,G739)+COUNTIF(OFFSET($P$6,0,0,IF(MOD(ROW(P739),5)&lt;&gt;0,INT((ROW(P739)-ROW($P$6)+1)/5)*5,INT((ROW(P739)-ROW($P$6))/5)*5),1),G739)</f>
        <v>25</v>
      </c>
      <c r="F739" s="84">
        <f t="shared" ca="1" si="308"/>
        <v>25</v>
      </c>
      <c r="G739" s="182" t="str">
        <f>TKB!$C$17</f>
        <v>Tập viết</v>
      </c>
      <c r="H739" s="81"/>
      <c r="I739" s="82" t="str">
        <f t="shared" ca="1" si="309"/>
        <v>Chữ hoa V</v>
      </c>
      <c r="J739" s="83" t="str">
        <f ca="1">IF(G739=0,"",VLOOKUP(E739&amp;G739,PPCT,7,0))</f>
        <v xml:space="preserve">Chữ mẫu, bảng phụ, </v>
      </c>
      <c r="K739" s="72"/>
      <c r="L739" s="201"/>
      <c r="M739" s="79">
        <v>4</v>
      </c>
      <c r="N739" s="84">
        <f ca="1">IF(P739=0,"",COUNTIF($P$6:P739,P739)+COUNTIF(OFFSET($G$6,0,0,INT((ROW(G739)-ROW($G$6))/5+1)*5,1),P739))</f>
        <v>49</v>
      </c>
      <c r="O739" s="84" t="e">
        <f t="shared" ca="1" si="311"/>
        <v>#N/A</v>
      </c>
      <c r="P739" s="182" t="str">
        <f>TKB!$D$17</f>
        <v>HĐTT-CĐ</v>
      </c>
      <c r="Q739" s="81"/>
      <c r="R739" s="82" t="e">
        <f t="shared" ca="1" si="312"/>
        <v>#N/A</v>
      </c>
      <c r="S739" s="83" t="e">
        <f t="shared" ca="1" si="313"/>
        <v>#N/A</v>
      </c>
      <c r="U739" s="42"/>
      <c r="V739" s="122"/>
      <c r="W739" s="126"/>
      <c r="X739" s="78"/>
    </row>
    <row r="740" spans="1:24" s="77" customFormat="1" ht="24" customHeight="1" x14ac:dyDescent="0.2">
      <c r="A740" s="34" t="str">
        <f t="shared" si="302"/>
        <v/>
      </c>
      <c r="B740" s="35">
        <f t="shared" si="300"/>
        <v>25</v>
      </c>
      <c r="C740" s="202"/>
      <c r="D740" s="95">
        <v>5</v>
      </c>
      <c r="E740" s="88">
        <f ca="1">COUNTIF($G$6:G740,G740)+COUNTIF(OFFSET($P$6,0,0,IF(MOD(ROW(P740),5)&lt;&gt;0,INT((ROW(P740)-ROW($P$6)+1)/5)*5,INT((ROW(P740)-ROW($P$6))/5)*5),1),G740)</f>
        <v>318</v>
      </c>
      <c r="F740" s="88" t="str">
        <f t="shared" si="308"/>
        <v/>
      </c>
      <c r="G740" s="183">
        <f>TKB!$C$18</f>
        <v>0</v>
      </c>
      <c r="H740" s="89"/>
      <c r="I740" s="90" t="str">
        <f t="shared" si="309"/>
        <v/>
      </c>
      <c r="J740" s="91" t="str">
        <f t="shared" ref="J740:J750" si="314">IF(G740=0,"",VLOOKUP(E740&amp;G740,PPCT,7,0))</f>
        <v/>
      </c>
      <c r="K740" s="72"/>
      <c r="L740" s="202"/>
      <c r="M740" s="87">
        <v>5</v>
      </c>
      <c r="N740" s="84" t="str">
        <f ca="1">IF(P740=0,"",COUNTIF($P$6:P740,P740)+COUNTIF(OFFSET($G$6,0,0,INT((ROW(G740)-ROW($G$6))/5+1)*5,1),P740))</f>
        <v/>
      </c>
      <c r="O740" s="92" t="str">
        <f t="shared" si="311"/>
        <v/>
      </c>
      <c r="P740" s="183">
        <f>TKB!$D$18</f>
        <v>0</v>
      </c>
      <c r="Q740" s="89"/>
      <c r="R740" s="90" t="str">
        <f t="shared" si="312"/>
        <v/>
      </c>
      <c r="S740" s="91" t="str">
        <f t="shared" si="313"/>
        <v/>
      </c>
      <c r="U740" s="42"/>
      <c r="V740" s="122"/>
      <c r="W740" s="126"/>
      <c r="X740" s="78"/>
    </row>
    <row r="741" spans="1:24" s="77" customFormat="1" ht="24" customHeight="1" x14ac:dyDescent="0.2">
      <c r="A741" s="34" t="str">
        <f t="shared" si="302"/>
        <v/>
      </c>
      <c r="B741" s="35">
        <f t="shared" si="300"/>
        <v>25</v>
      </c>
      <c r="C741" s="200" t="str">
        <f>CONCATENATE("Năm ",CHAR(10),DAY(V723+3),"/",MONTH(V723+3))</f>
        <v>Năm 
25/2</v>
      </c>
      <c r="D741" s="67">
        <v>1</v>
      </c>
      <c r="E741" s="68">
        <f ca="1">COUNTIF($G$6:G741,G741)+COUNTIF(OFFSET($P$6,0,0,IF(MOD(ROW(P741),5)&lt;&gt;0,INT((ROW(P741)-ROW($P$6)+1)/5)*5,INT((ROW(P741)-ROW($P$6))/5)*5),1),G741)</f>
        <v>50</v>
      </c>
      <c r="F741" s="68">
        <f t="shared" ca="1" si="308"/>
        <v>50</v>
      </c>
      <c r="G741" s="181" t="str">
        <f>TKB!$C$19</f>
        <v>Chính tả</v>
      </c>
      <c r="H741" s="93"/>
      <c r="I741" s="70" t="str">
        <f t="shared" ca="1" si="309"/>
        <v>NV: Bé nhìn biển.</v>
      </c>
      <c r="J741" s="71" t="str">
        <f t="shared" ca="1" si="314"/>
        <v>vở mẫu, MT-MC</v>
      </c>
      <c r="K741" s="72"/>
      <c r="L741" s="200" t="str">
        <f>+C741</f>
        <v>Năm 
25/2</v>
      </c>
      <c r="M741" s="67">
        <v>1</v>
      </c>
      <c r="N741" s="94">
        <f ca="1">IF(P741=0,"",COUNTIF($P$6:P741,P741)+COUNTIF(OFFSET($G$6,0,0,INT((ROW(G741)-ROW($G$6))/5+1)*5,1),P741))</f>
        <v>25</v>
      </c>
      <c r="O741" s="94">
        <f t="shared" ca="1" si="311"/>
        <v>25</v>
      </c>
      <c r="P741" s="181" t="str">
        <f>TKB!$D$19</f>
        <v>TN&amp;XH</v>
      </c>
      <c r="Q741" s="93"/>
      <c r="R741" s="70" t="str">
        <f t="shared" ca="1" si="312"/>
        <v>Một số loài cây sống trên cạn</v>
      </c>
      <c r="S741" s="71" t="str">
        <f t="shared" ca="1" si="313"/>
        <v>Tranh SGK, MT-MC</v>
      </c>
      <c r="U741" s="42"/>
      <c r="V741" s="122"/>
      <c r="W741" s="126"/>
      <c r="X741" s="78"/>
    </row>
    <row r="742" spans="1:24" s="77" customFormat="1" ht="24" customHeight="1" x14ac:dyDescent="0.2">
      <c r="A742" s="34" t="str">
        <f t="shared" si="302"/>
        <v/>
      </c>
      <c r="B742" s="35">
        <f t="shared" si="300"/>
        <v>25</v>
      </c>
      <c r="C742" s="201"/>
      <c r="D742" s="79">
        <v>2</v>
      </c>
      <c r="E742" s="80">
        <f ca="1">COUNTIF($G$6:G742,G742)+COUNTIF(OFFSET($P$6,0,0,IF(MOD(ROW(P742),5)&lt;&gt;0,INT((ROW(P742)-ROW($P$6)+1)/5)*5,INT((ROW(P742)-ROW($P$6))/5)*5),1),G742)</f>
        <v>124</v>
      </c>
      <c r="F742" s="80">
        <f t="shared" ca="1" si="308"/>
        <v>124</v>
      </c>
      <c r="G742" s="182" t="str">
        <f>TKB!$C$20</f>
        <v>Toán</v>
      </c>
      <c r="H742" s="81"/>
      <c r="I742" s="82" t="str">
        <f t="shared" ca="1" si="309"/>
        <v>Giờ, phút</v>
      </c>
      <c r="J742" s="83" t="str">
        <f t="shared" ca="1" si="314"/>
        <v>SGK, bảng phụ, MT-MC</v>
      </c>
      <c r="K742" s="72"/>
      <c r="L742" s="201"/>
      <c r="M742" s="79">
        <v>2</v>
      </c>
      <c r="N742" s="84">
        <f ca="1">IF(P742=0,"",COUNTIF($P$6:P742,P742)+COUNTIF(OFFSET($G$6,0,0,INT((ROW(G742)-ROW($G$6))/5+1)*5,1),P742))</f>
        <v>25</v>
      </c>
      <c r="O742" s="84">
        <f t="shared" ca="1" si="311"/>
        <v>25</v>
      </c>
      <c r="P742" s="182" t="str">
        <f>TKB!$D$20</f>
        <v>Thủ công</v>
      </c>
      <c r="Q742" s="81"/>
      <c r="R742" s="82" t="str">
        <f t="shared" ca="1" si="312"/>
        <v>Làm dây xúc xích trang trí</v>
      </c>
      <c r="S742" s="83" t="str">
        <f t="shared" ca="1" si="313"/>
        <v>GM, kéo, tranh QT</v>
      </c>
      <c r="U742" s="42"/>
      <c r="V742" s="122"/>
      <c r="W742" s="126"/>
      <c r="X742" s="78"/>
    </row>
    <row r="743" spans="1:24" s="77" customFormat="1" ht="24" customHeight="1" x14ac:dyDescent="0.2">
      <c r="A743" s="34" t="str">
        <f t="shared" si="302"/>
        <v/>
      </c>
      <c r="B743" s="35">
        <f t="shared" si="300"/>
        <v>25</v>
      </c>
      <c r="C743" s="201"/>
      <c r="D743" s="79">
        <v>3</v>
      </c>
      <c r="E743" s="84">
        <f ca="1">COUNTIF($G$6:G743,G743)+COUNTIF(OFFSET($P$6,0,0,IF(MOD(ROW(P743),5)&lt;&gt;0,INT((ROW(P743)-ROW($P$6)+1)/5)*5,INT((ROW(P743)-ROW($P$6))/5)*5),1),G743)</f>
        <v>25</v>
      </c>
      <c r="F743" s="84">
        <f t="shared" ca="1" si="308"/>
        <v>25</v>
      </c>
      <c r="G743" s="182" t="str">
        <f>TKB!$C$21</f>
        <v>Thể dục TC</v>
      </c>
      <c r="H743" s="81"/>
      <c r="I743" s="82" t="str">
        <f t="shared" ca="1" si="309"/>
        <v>Ôn 1 số bt RLTTCB , trò chơi : nhảy đúng nhảy nhanh</v>
      </c>
      <c r="J743" s="83">
        <f t="shared" ca="1" si="314"/>
        <v>0</v>
      </c>
      <c r="K743" s="72"/>
      <c r="L743" s="201"/>
      <c r="M743" s="73">
        <v>3</v>
      </c>
      <c r="N743" s="84">
        <f ca="1">IF(P743=0,"",COUNTIF($P$6:P743,P743)+COUNTIF(OFFSET($G$6,0,0,INT((ROW(G743)-ROW($G$6))/5+1)*5,1),P743))</f>
        <v>75</v>
      </c>
      <c r="O743" s="74">
        <f t="shared" ca="1" si="311"/>
        <v>75</v>
      </c>
      <c r="P743" s="185" t="str">
        <f>TKB!$D$21</f>
        <v>HDH-TV</v>
      </c>
      <c r="Q743" s="81"/>
      <c r="R743" s="82" t="str">
        <f t="shared" ca="1" si="312"/>
        <v>Luyện từ và câu</v>
      </c>
      <c r="S743" s="83" t="str">
        <f t="shared" ca="1" si="313"/>
        <v>Vở CEHTV, BP, PM</v>
      </c>
      <c r="U743" s="42"/>
      <c r="V743" s="122"/>
      <c r="W743" s="126"/>
      <c r="X743" s="78"/>
    </row>
    <row r="744" spans="1:24" s="77" customFormat="1" ht="24" customHeight="1" x14ac:dyDescent="0.2">
      <c r="A744" s="34" t="str">
        <f t="shared" si="302"/>
        <v/>
      </c>
      <c r="B744" s="35">
        <f t="shared" si="300"/>
        <v>25</v>
      </c>
      <c r="C744" s="201"/>
      <c r="D744" s="79">
        <v>4</v>
      </c>
      <c r="E744" s="84">
        <f ca="1">COUNTIF($G$6:G744,G744)+COUNTIF(OFFSET($P$6,0,0,IF(MOD(ROW(P744),5)&lt;&gt;0,INT((ROW(P744)-ROW($P$6)+1)/5)*5,INT((ROW(P744)-ROW($P$6))/5)*5),1),G744)</f>
        <v>25</v>
      </c>
      <c r="F744" s="84">
        <f t="shared" ca="1" si="308"/>
        <v>25</v>
      </c>
      <c r="G744" s="182" t="str">
        <f>TKB!$C$22</f>
        <v>LT &amp; Câu</v>
      </c>
      <c r="H744" s="81"/>
      <c r="I744" s="82" t="str">
        <f t="shared" ca="1" si="309"/>
        <v>MRVT: từ ngữ về sông biển. Đặt và trả lời câu hỏi Vì sao?</v>
      </c>
      <c r="J744" s="83" t="str">
        <f t="shared" ca="1" si="314"/>
        <v>bảng phụ, MT-MC</v>
      </c>
      <c r="K744" s="72"/>
      <c r="L744" s="201"/>
      <c r="M744" s="79">
        <v>4</v>
      </c>
      <c r="N744" s="84">
        <f ca="1">IF(P744=0,"",COUNTIF($P$6:P744,P744)+COUNTIF(OFFSET($G$6,0,0,INT((ROW(G744)-ROW($G$6))/5+1)*5,1),P744))</f>
        <v>50</v>
      </c>
      <c r="O744" s="84" t="e">
        <f t="shared" ca="1" si="311"/>
        <v>#N/A</v>
      </c>
      <c r="P744" s="182" t="str">
        <f>TKB!$D$22</f>
        <v>HĐTT-CĐ</v>
      </c>
      <c r="Q744" s="81"/>
      <c r="R744" s="82" t="e">
        <f t="shared" ca="1" si="312"/>
        <v>#N/A</v>
      </c>
      <c r="S744" s="83" t="e">
        <f t="shared" ca="1" si="313"/>
        <v>#N/A</v>
      </c>
      <c r="U744" s="42"/>
      <c r="V744" s="122"/>
      <c r="W744" s="126"/>
      <c r="X744" s="78"/>
    </row>
    <row r="745" spans="1:24" s="77" customFormat="1" ht="24" customHeight="1" x14ac:dyDescent="0.2">
      <c r="A745" s="34" t="str">
        <f t="shared" si="302"/>
        <v/>
      </c>
      <c r="B745" s="35">
        <f t="shared" si="300"/>
        <v>25</v>
      </c>
      <c r="C745" s="202"/>
      <c r="D745" s="95">
        <v>5</v>
      </c>
      <c r="E745" s="88">
        <f ca="1">COUNTIF($G$6:G745,G745)+COUNTIF(OFFSET($P$6,0,0,IF(MOD(ROW(P745),5)&lt;&gt;0,INT((ROW(P745)-ROW($P$6)+1)/5)*5,INT((ROW(P745)-ROW($P$6))/5)*5),1),G745)</f>
        <v>320</v>
      </c>
      <c r="F745" s="88" t="str">
        <f t="shared" si="308"/>
        <v/>
      </c>
      <c r="G745" s="183">
        <f>TKB!$C$23</f>
        <v>0</v>
      </c>
      <c r="H745" s="89"/>
      <c r="I745" s="90" t="str">
        <f t="shared" si="309"/>
        <v/>
      </c>
      <c r="J745" s="91" t="str">
        <f t="shared" si="314"/>
        <v/>
      </c>
      <c r="K745" s="72"/>
      <c r="L745" s="202"/>
      <c r="M745" s="87">
        <v>5</v>
      </c>
      <c r="N745" s="84" t="str">
        <f ca="1">IF(P745=0,"",COUNTIF($P$6:P745,P745)+COUNTIF(OFFSET($G$6,0,0,INT((ROW(G745)-ROW($G$6))/5+1)*5,1),P745))</f>
        <v/>
      </c>
      <c r="O745" s="92" t="str">
        <f t="shared" si="311"/>
        <v/>
      </c>
      <c r="P745" s="183">
        <f>TKB!$D$23</f>
        <v>0</v>
      </c>
      <c r="Q745" s="89"/>
      <c r="R745" s="90" t="str">
        <f t="shared" si="312"/>
        <v/>
      </c>
      <c r="S745" s="91" t="str">
        <f t="shared" si="313"/>
        <v/>
      </c>
      <c r="U745" s="42"/>
      <c r="V745" s="122"/>
      <c r="W745" s="126"/>
      <c r="X745" s="78"/>
    </row>
    <row r="746" spans="1:24" s="77" customFormat="1" ht="24" customHeight="1" x14ac:dyDescent="0.2">
      <c r="A746" s="34" t="str">
        <f t="shared" si="302"/>
        <v/>
      </c>
      <c r="B746" s="35">
        <f t="shared" si="300"/>
        <v>25</v>
      </c>
      <c r="C746" s="197" t="str">
        <f>CONCATENATE("Sáu ",CHAR(10),DAY(V723+4),"/",MONTH(V723+4))</f>
        <v>Sáu 
26/2</v>
      </c>
      <c r="D746" s="67">
        <v>1</v>
      </c>
      <c r="E746" s="68">
        <f ca="1">COUNTIF($G$6:G746,G746)+COUNTIF(OFFSET($P$6,0,0,IF(MOD(ROW(P746),5)&lt;&gt;0,INT((ROW(P746)-ROW($P$6)+1)/5)*5,INT((ROW(P746)-ROW($P$6))/5)*5),1),G746)</f>
        <v>25</v>
      </c>
      <c r="F746" s="68">
        <f t="shared" ca="1" si="308"/>
        <v>25</v>
      </c>
      <c r="G746" s="182" t="str">
        <f>TKB!$C$24</f>
        <v>Mĩ thuật TC</v>
      </c>
      <c r="H746" s="93"/>
      <c r="I746" s="70" t="str">
        <f t="shared" ca="1" si="309"/>
        <v>VT: đề tài ngày hội quê em</v>
      </c>
      <c r="J746" s="71">
        <f t="shared" ca="1" si="314"/>
        <v>0</v>
      </c>
      <c r="K746" s="72"/>
      <c r="L746" s="197" t="str">
        <f>+C746</f>
        <v>Sáu 
26/2</v>
      </c>
      <c r="M746" s="67">
        <v>1</v>
      </c>
      <c r="N746" s="94">
        <f ca="1">IF(P746=0,"",COUNTIF($P$6:P746,P746)+COUNTIF(OFFSET($G$6,0,0,INT((ROW(G746)-ROW($G$6))/5+1)*5,1),P746))</f>
        <v>75</v>
      </c>
      <c r="O746" s="94" t="e">
        <f t="shared" ca="1" si="311"/>
        <v>#N/A</v>
      </c>
      <c r="P746" s="181" t="str">
        <f>TKB!$D$24</f>
        <v>HDH-T</v>
      </c>
      <c r="Q746" s="93"/>
      <c r="R746" s="82" t="e">
        <f t="shared" ca="1" si="312"/>
        <v>#N/A</v>
      </c>
      <c r="S746" s="71" t="e">
        <f t="shared" ca="1" si="313"/>
        <v>#N/A</v>
      </c>
      <c r="U746" s="42"/>
      <c r="V746" s="122"/>
      <c r="W746" s="126"/>
      <c r="X746" s="78"/>
    </row>
    <row r="747" spans="1:24" s="77" customFormat="1" ht="24" customHeight="1" x14ac:dyDescent="0.2">
      <c r="A747" s="34" t="str">
        <f t="shared" si="302"/>
        <v/>
      </c>
      <c r="B747" s="35">
        <f t="shared" si="300"/>
        <v>25</v>
      </c>
      <c r="C747" s="198"/>
      <c r="D747" s="79">
        <v>2</v>
      </c>
      <c r="E747" s="80">
        <f ca="1">COUNTIF($G$6:G747,G747)+COUNTIF(OFFSET($P$6,0,0,IF(MOD(ROW(P747),5)&lt;&gt;0,INT((ROW(P747)-ROW($P$6)+1)/5)*5,INT((ROW(P747)-ROW($P$6))/5)*5),1),G747)</f>
        <v>25</v>
      </c>
      <c r="F747" s="80">
        <f t="shared" ca="1" si="308"/>
        <v>25</v>
      </c>
      <c r="G747" s="182" t="str">
        <f>TKB!$C$25</f>
        <v>Tập làm văn</v>
      </c>
      <c r="H747" s="81"/>
      <c r="I747" s="82" t="str">
        <f t="shared" ca="1" si="309"/>
        <v>Đáp lời đồng ý. Quan sát tranh, trả lời câu hỏi.</v>
      </c>
      <c r="J747" s="83" t="str">
        <f t="shared" ca="1" si="314"/>
        <v>MT-MC,bảng phụ</v>
      </c>
      <c r="K747" s="72"/>
      <c r="L747" s="198"/>
      <c r="M747" s="79">
        <v>2</v>
      </c>
      <c r="N747" s="84">
        <f ca="1">IF(P747=0,"",COUNTIF($P$6:P747,P747)+COUNTIF(OFFSET($G$6,0,0,INT((ROW(G747)-ROW($G$6))/5+1)*5,1),P747))</f>
        <v>25</v>
      </c>
      <c r="O747" s="84">
        <f t="shared" ca="1" si="311"/>
        <v>25</v>
      </c>
      <c r="P747" s="182" t="str">
        <f>TKB!$D$25</f>
        <v>HĐTT-SHL</v>
      </c>
      <c r="Q747" s="81"/>
      <c r="R747" s="82" t="str">
        <f t="shared" ca="1" si="312"/>
        <v>Sơ kết tuần 25</v>
      </c>
      <c r="S747" s="83" t="str">
        <f t="shared" ca="1" si="313"/>
        <v>phần thưởng</v>
      </c>
      <c r="U747" s="42"/>
      <c r="V747" s="122"/>
      <c r="W747" s="126"/>
      <c r="X747" s="78"/>
    </row>
    <row r="748" spans="1:24" s="77" customFormat="1" ht="24" customHeight="1" x14ac:dyDescent="0.2">
      <c r="A748" s="34" t="str">
        <f t="shared" si="302"/>
        <v/>
      </c>
      <c r="B748" s="35">
        <f t="shared" si="300"/>
        <v>25</v>
      </c>
      <c r="C748" s="198"/>
      <c r="D748" s="73">
        <v>3</v>
      </c>
      <c r="E748" s="84">
        <f ca="1">COUNTIF($G$6:G748,G748)+COUNTIF(OFFSET($P$6,0,0,IF(MOD(ROW(P748),5)&lt;&gt;0,INT((ROW(P748)-ROW($P$6)+1)/5)*5,INT((ROW(P748)-ROW($P$6))/5)*5),1),G748)</f>
        <v>125</v>
      </c>
      <c r="F748" s="84">
        <f t="shared" ca="1" si="308"/>
        <v>125</v>
      </c>
      <c r="G748" s="182" t="str">
        <f>TKB!$C$26</f>
        <v>Toán</v>
      </c>
      <c r="H748" s="81"/>
      <c r="I748" s="82" t="str">
        <f t="shared" ca="1" si="309"/>
        <v>Thực hành xem đồng hồ.</v>
      </c>
      <c r="J748" s="83" t="str">
        <f t="shared" ca="1" si="314"/>
        <v>SGK, bảng phụ, MT-MC</v>
      </c>
      <c r="K748" s="72"/>
      <c r="L748" s="198"/>
      <c r="M748" s="73">
        <v>3</v>
      </c>
      <c r="N748" s="84" t="str">
        <f ca="1">IF(P748=0,"",COUNTIF($P$6:P748,P748)+COUNTIF(OFFSET($G$6,0,0,INT((ROW(G748)-ROW($G$6))/5+1)*5,1),P748))</f>
        <v/>
      </c>
      <c r="O748" s="74" t="str">
        <f t="shared" si="311"/>
        <v/>
      </c>
      <c r="P748" s="185">
        <f>TKB!$D$26</f>
        <v>0</v>
      </c>
      <c r="Q748" s="81"/>
      <c r="R748" s="82" t="str">
        <f t="shared" si="312"/>
        <v/>
      </c>
      <c r="S748" s="83" t="str">
        <f t="shared" si="313"/>
        <v/>
      </c>
      <c r="U748" s="42"/>
      <c r="V748" s="122"/>
      <c r="W748" s="126"/>
      <c r="X748" s="78"/>
    </row>
    <row r="749" spans="1:24" s="77" customFormat="1" ht="24" customHeight="1" x14ac:dyDescent="0.2">
      <c r="A749" s="34" t="str">
        <f t="shared" si="302"/>
        <v/>
      </c>
      <c r="B749" s="35">
        <f t="shared" si="300"/>
        <v>25</v>
      </c>
      <c r="C749" s="198"/>
      <c r="D749" s="79">
        <v>4</v>
      </c>
      <c r="E749" s="84">
        <f ca="1">COUNTIF($G$6:G749,G749)+COUNTIF(OFFSET($P$6,0,0,IF(MOD(ROW(P749),5)&lt;&gt;0,INT((ROW(P749)-ROW($P$6)+1)/5)*5,INT((ROW(P749)-ROW($P$6))/5)*5),1),G749)</f>
        <v>25</v>
      </c>
      <c r="F749" s="84">
        <f t="shared" ca="1" si="308"/>
        <v>25</v>
      </c>
      <c r="G749" s="182" t="str">
        <f>TKB!$C$27</f>
        <v>Đạo đức</v>
      </c>
      <c r="H749" s="81"/>
      <c r="I749" s="82" t="str">
        <f t="shared" ca="1" si="309"/>
        <v>Thực hành kĩ năng giữa học kì II</v>
      </c>
      <c r="J749" s="83" t="str">
        <f t="shared" ca="1" si="314"/>
        <v>Tranh, máy chiếu</v>
      </c>
      <c r="K749" s="72"/>
      <c r="L749" s="198"/>
      <c r="M749" s="79">
        <v>4</v>
      </c>
      <c r="N749" s="84" t="str">
        <f ca="1">IF(P749=0,"",COUNTIF($P$6:P749,P749)+COUNTIF(OFFSET($G$6,0,0,INT((ROW(G749)-ROW($G$6))/5+1)*5,1),P749))</f>
        <v/>
      </c>
      <c r="O749" s="84" t="str">
        <f t="shared" si="311"/>
        <v/>
      </c>
      <c r="P749" s="182">
        <f>TKB!$D$27</f>
        <v>0</v>
      </c>
      <c r="Q749" s="81"/>
      <c r="R749" s="82" t="str">
        <f t="shared" si="312"/>
        <v/>
      </c>
      <c r="S749" s="83" t="str">
        <f t="shared" si="313"/>
        <v/>
      </c>
      <c r="U749" s="42"/>
      <c r="V749" s="122"/>
      <c r="W749" s="126"/>
      <c r="X749" s="78"/>
    </row>
    <row r="750" spans="1:24" s="77" customFormat="1" ht="24" customHeight="1" thickBot="1" x14ac:dyDescent="0.25">
      <c r="A750" s="34" t="str">
        <f t="shared" si="302"/>
        <v/>
      </c>
      <c r="B750" s="35">
        <f t="shared" si="300"/>
        <v>25</v>
      </c>
      <c r="C750" s="199"/>
      <c r="D750" s="96">
        <v>5</v>
      </c>
      <c r="E750" s="97">
        <f ca="1">COUNTIF($G$6:G750,G750)+COUNTIF(OFFSET($P$6,0,0,IF(MOD(ROW(P750),5)&lt;&gt;0,INT((ROW(P750)-ROW($P$6)+1)/5)*5,INT((ROW(P750)-ROW($P$6))/5)*5),1),G750)</f>
        <v>322</v>
      </c>
      <c r="F750" s="97" t="str">
        <f t="shared" si="308"/>
        <v/>
      </c>
      <c r="G750" s="184">
        <f>TKB!$C$28</f>
        <v>0</v>
      </c>
      <c r="H750" s="98" t="str">
        <f t="shared" ref="H750" si="315">IF(AND($M$1&lt;&gt;"",F750&lt;&gt;""),$M$1,IF(LEN(G750)&gt;$Q$1,RIGHT(G750,$Q$1),""))</f>
        <v/>
      </c>
      <c r="I750" s="99" t="str">
        <f t="shared" si="309"/>
        <v/>
      </c>
      <c r="J750" s="100" t="str">
        <f t="shared" si="314"/>
        <v/>
      </c>
      <c r="K750" s="72"/>
      <c r="L750" s="199"/>
      <c r="M750" s="101">
        <v>5</v>
      </c>
      <c r="N750" s="97" t="str">
        <f ca="1">IF(P750=0,"",COUNTIF($P$6:P750,P750)+COUNTIF(OFFSET($G$6,0,0,INT((ROW(G750)-ROW($G$6))/5+1)*5,1),P750))</f>
        <v/>
      </c>
      <c r="O750" s="97" t="str">
        <f t="shared" si="311"/>
        <v/>
      </c>
      <c r="P750" s="184">
        <f>TKB!$D$28</f>
        <v>0</v>
      </c>
      <c r="Q750" s="98" t="str">
        <f t="shared" ref="Q750" si="316">IF(AND($M$1&lt;&gt;"",O750&lt;&gt;""),$M$1,IF(LEN(P750)&gt;$Q$1,RIGHT(P750,$Q$1),""))</f>
        <v/>
      </c>
      <c r="R750" s="99" t="str">
        <f t="shared" si="312"/>
        <v/>
      </c>
      <c r="S750" s="100" t="str">
        <f t="shared" si="313"/>
        <v/>
      </c>
      <c r="U750" s="42"/>
      <c r="V750" s="122"/>
      <c r="W750" s="126"/>
      <c r="X750" s="78"/>
    </row>
    <row r="751" spans="1:24" s="34" customFormat="1" ht="24" customHeight="1" x14ac:dyDescent="0.2">
      <c r="A751" s="34" t="str">
        <f t="shared" si="302"/>
        <v/>
      </c>
      <c r="B751" s="35">
        <f t="shared" si="300"/>
        <v>25</v>
      </c>
      <c r="C751" s="206"/>
      <c r="D751" s="206"/>
      <c r="E751" s="206"/>
      <c r="F751" s="206"/>
      <c r="G751" s="206"/>
      <c r="H751" s="206"/>
      <c r="I751" s="206"/>
      <c r="J751" s="206"/>
      <c r="K751" s="179"/>
      <c r="L751" s="207"/>
      <c r="M751" s="207"/>
      <c r="N751" s="207"/>
      <c r="O751" s="207"/>
      <c r="P751" s="207"/>
      <c r="Q751" s="207"/>
      <c r="R751" s="207"/>
      <c r="S751" s="207"/>
      <c r="U751" s="42"/>
      <c r="V751" s="122"/>
      <c r="W751" s="126"/>
      <c r="X751" s="43"/>
    </row>
    <row r="752" spans="1:24" s="34" customFormat="1" ht="57.95" customHeight="1" x14ac:dyDescent="0.2">
      <c r="A752" s="34" t="str">
        <f t="shared" si="302"/>
        <v/>
      </c>
      <c r="B752" s="35">
        <f t="shared" ref="B752" si="317">+B753</f>
        <v>26</v>
      </c>
      <c r="C752" s="102" t="str">
        <f>'HUONG DAN'!B54</f>
        <v>©Trường Tiểu học Lê Ngọc Hân, Gia Lâm</v>
      </c>
      <c r="D752" s="179"/>
      <c r="E752" s="103"/>
      <c r="F752" s="103"/>
      <c r="G752" s="104"/>
      <c r="H752" s="104"/>
      <c r="I752" s="104"/>
      <c r="J752" s="104"/>
      <c r="K752" s="104"/>
      <c r="L752" s="180"/>
      <c r="M752" s="180"/>
      <c r="N752" s="105"/>
      <c r="O752" s="105"/>
      <c r="P752" s="106"/>
      <c r="Q752" s="106"/>
      <c r="R752" s="208"/>
      <c r="S752" s="208"/>
      <c r="U752" s="42"/>
      <c r="V752" s="122"/>
      <c r="W752" s="126"/>
      <c r="X752" s="43"/>
    </row>
    <row r="753" spans="1:24" s="34" customFormat="1" ht="24" customHeight="1" thickBot="1" x14ac:dyDescent="0.25">
      <c r="A753" s="34" t="str">
        <f t="shared" si="302"/>
        <v/>
      </c>
      <c r="B753" s="35">
        <f t="shared" ref="B753" si="318">+C753</f>
        <v>26</v>
      </c>
      <c r="C753" s="203">
        <f>+C723+1</f>
        <v>26</v>
      </c>
      <c r="D753" s="203"/>
      <c r="E753" s="44"/>
      <c r="F753" s="103" t="str">
        <f>CONCATENATE("(Từ ngày ",DAY(V753)&amp;"/"&amp; MONTH(V753) &amp;"/"&amp;YEAR(V753)&amp; " đến ngày "  &amp;DAY(V753+4)&amp;  "/" &amp; MONTH(V753+4) &amp; "/" &amp; YEAR(V753+4),")")</f>
        <v>(Từ ngày 1/3/2021 đến ngày 5/3/2021)</v>
      </c>
      <c r="G753" s="104"/>
      <c r="H753" s="104"/>
      <c r="I753" s="113"/>
      <c r="J753" s="40"/>
      <c r="K753" s="40"/>
      <c r="L753" s="48"/>
      <c r="M753" s="48"/>
      <c r="N753" s="49"/>
      <c r="O753" s="49"/>
      <c r="P753" s="50"/>
      <c r="Q753" s="50"/>
      <c r="R753" s="47"/>
      <c r="S753" s="47"/>
      <c r="U753" s="51" t="s">
        <v>32</v>
      </c>
      <c r="V753" s="122">
        <f>$U$1+(C753-1)*7+W753</f>
        <v>44256</v>
      </c>
      <c r="W753" s="127">
        <v>0</v>
      </c>
      <c r="X753" s="43"/>
    </row>
    <row r="754" spans="1:24" s="52" customFormat="1" ht="24" customHeight="1" x14ac:dyDescent="0.2">
      <c r="A754" s="34" t="str">
        <f t="shared" si="302"/>
        <v/>
      </c>
      <c r="B754" s="35">
        <f t="shared" ref="B754:B755" si="319">+B753</f>
        <v>26</v>
      </c>
      <c r="C754" s="204" t="s">
        <v>31</v>
      </c>
      <c r="D754" s="204"/>
      <c r="E754" s="205"/>
      <c r="F754" s="204"/>
      <c r="G754" s="204"/>
      <c r="H754" s="204"/>
      <c r="I754" s="204"/>
      <c r="J754" s="204"/>
      <c r="K754" s="107"/>
      <c r="L754" s="204" t="s">
        <v>0</v>
      </c>
      <c r="M754" s="204"/>
      <c r="N754" s="204"/>
      <c r="O754" s="204"/>
      <c r="P754" s="204"/>
      <c r="Q754" s="204"/>
      <c r="R754" s="204"/>
      <c r="S754" s="204"/>
      <c r="U754" s="42"/>
      <c r="V754" s="123"/>
      <c r="W754" s="128"/>
      <c r="X754" s="53"/>
    </row>
    <row r="755" spans="1:24" s="64" customFormat="1" ht="42.75" x14ac:dyDescent="0.2">
      <c r="A755" s="34" t="str">
        <f t="shared" si="302"/>
        <v/>
      </c>
      <c r="B755" s="35">
        <f t="shared" si="319"/>
        <v>26</v>
      </c>
      <c r="C755" s="108" t="s">
        <v>1</v>
      </c>
      <c r="D755" s="109" t="s">
        <v>2</v>
      </c>
      <c r="E755" s="110" t="s">
        <v>25</v>
      </c>
      <c r="F755" s="110" t="s">
        <v>3</v>
      </c>
      <c r="G755" s="111" t="s">
        <v>10</v>
      </c>
      <c r="H755" s="111" t="s">
        <v>24</v>
      </c>
      <c r="I755" s="111" t="s">
        <v>4</v>
      </c>
      <c r="J755" s="112" t="s">
        <v>5</v>
      </c>
      <c r="K755" s="59"/>
      <c r="L755" s="60" t="s">
        <v>1</v>
      </c>
      <c r="M755" s="61" t="s">
        <v>2</v>
      </c>
      <c r="N755" s="62" t="s">
        <v>25</v>
      </c>
      <c r="O755" s="56" t="s">
        <v>3</v>
      </c>
      <c r="P755" s="63" t="s">
        <v>11</v>
      </c>
      <c r="Q755" s="63" t="s">
        <v>24</v>
      </c>
      <c r="R755" s="63" t="s">
        <v>4</v>
      </c>
      <c r="S755" s="58" t="s">
        <v>5</v>
      </c>
      <c r="U755" s="65"/>
      <c r="V755" s="124"/>
      <c r="W755" s="129"/>
      <c r="X755" s="66"/>
    </row>
    <row r="756" spans="1:24" s="77" customFormat="1" ht="24" customHeight="1" x14ac:dyDescent="0.2">
      <c r="A756" s="34" t="str">
        <f t="shared" si="302"/>
        <v/>
      </c>
      <c r="B756" s="35">
        <f t="shared" si="300"/>
        <v>26</v>
      </c>
      <c r="C756" s="197" t="str">
        <f>CONCATENATE("Hai  ",CHAR(10),DAY(V753),"/",MONTH(V753))</f>
        <v>Hai  
1/3</v>
      </c>
      <c r="D756" s="67">
        <v>1</v>
      </c>
      <c r="E756" s="68">
        <f ca="1">COUNTIF($G$6:G756,G756)+COUNTIF(OFFSET($P$6,0,0,IF(MOD(ROW(P756),5)&lt;&gt;0,INT((ROW(P756)-ROW($P$6)+1)/5)*5,INT((ROW(P756)-ROW($P$6))/5)*5),1),G756)</f>
        <v>26</v>
      </c>
      <c r="F756" s="68">
        <f t="shared" ref="F756:F780" ca="1" si="320">IF(G756=0,"",VLOOKUP(E756&amp;G756,PPCT,2,0))</f>
        <v>26</v>
      </c>
      <c r="G756" s="181" t="str">
        <f>TKB!$C$4</f>
        <v>HĐTT-CC</v>
      </c>
      <c r="H756" s="69"/>
      <c r="I756" s="70" t="str">
        <f t="shared" ref="I756:I780" ca="1" si="321">IF(G756=0,"",VLOOKUP(E756&amp;G756,PPCT,6,0))</f>
        <v>Chào cờ</v>
      </c>
      <c r="J756" s="71">
        <f t="shared" ref="J756:J768" ca="1" si="322">IF(G756=0,"",VLOOKUP(E756&amp;G756,PPCT,7,0))</f>
        <v>0</v>
      </c>
      <c r="K756" s="72"/>
      <c r="L756" s="198" t="str">
        <f>+C756</f>
        <v>Hai  
1/3</v>
      </c>
      <c r="M756" s="73">
        <v>1</v>
      </c>
      <c r="N756" s="74">
        <f ca="1">IF(P756=0,"",COUNTIF($P$6:P756,P756)+COUNTIF(OFFSET($G$6,0,0,INT((ROW(G756)-ROW($G$6))/5+1)*5,1),P756))</f>
        <v>26</v>
      </c>
      <c r="O756" s="68">
        <f t="shared" ref="O756:O780" ca="1" si="323">IF(P756=0,"",VLOOKUP(N756&amp;P756,PPCT,2,0))</f>
        <v>26</v>
      </c>
      <c r="P756" s="185" t="str">
        <f>TKB!$D$4</f>
        <v>Âm nhạc</v>
      </c>
      <c r="Q756" s="69"/>
      <c r="R756" s="75" t="str">
        <f t="shared" ref="R756:R780" ca="1" si="324">IF(P756=0,"",VLOOKUP(N756&amp;P756,PPCT,6,0))</f>
        <v>Học hát bài: Chim chích bông</v>
      </c>
      <c r="S756" s="76">
        <f t="shared" ref="S756:S780" ca="1" si="325">IF(P756=0,"",VLOOKUP(N756&amp;P756,PPCT,7,0))</f>
        <v>0</v>
      </c>
      <c r="U756" s="42"/>
      <c r="V756" s="122"/>
      <c r="W756" s="126"/>
      <c r="X756" s="78"/>
    </row>
    <row r="757" spans="1:24" s="77" customFormat="1" ht="24" customHeight="1" x14ac:dyDescent="0.2">
      <c r="A757" s="34" t="str">
        <f t="shared" si="302"/>
        <v/>
      </c>
      <c r="B757" s="35">
        <f t="shared" si="300"/>
        <v>26</v>
      </c>
      <c r="C757" s="198"/>
      <c r="D757" s="79">
        <v>2</v>
      </c>
      <c r="E757" s="80">
        <f ca="1">COUNTIF($G$6:G757,G757)+COUNTIF(OFFSET($P$6,0,0,IF(MOD(ROW(P757),5)&lt;&gt;0,INT((ROW(P757)-ROW($P$6)+1)/5)*5,INT((ROW(P757)-ROW($P$6))/5)*5),1),G757)</f>
        <v>126</v>
      </c>
      <c r="F757" s="80">
        <f t="shared" ca="1" si="320"/>
        <v>126</v>
      </c>
      <c r="G757" s="182" t="str">
        <f>TKB!$C$5</f>
        <v>Toán</v>
      </c>
      <c r="H757" s="81"/>
      <c r="I757" s="82" t="str">
        <f t="shared" ca="1" si="321"/>
        <v>Luyện tập.</v>
      </c>
      <c r="J757" s="83" t="str">
        <f t="shared" ca="1" si="322"/>
        <v>SGK, bảng phụ, MT-MC</v>
      </c>
      <c r="K757" s="72"/>
      <c r="L757" s="198"/>
      <c r="M757" s="79">
        <v>2</v>
      </c>
      <c r="N757" s="84">
        <f ca="1">IF(P757=0,"",COUNTIF($P$6:P757,P757)+COUNTIF(OFFSET($G$6,0,0,INT((ROW(G757)-ROW($G$6))/5+1)*5,1),P757))</f>
        <v>51</v>
      </c>
      <c r="O757" s="84">
        <f t="shared" ca="1" si="323"/>
        <v>51</v>
      </c>
      <c r="P757" s="182" t="str">
        <f>TKB!$D$5</f>
        <v>Thể dục</v>
      </c>
      <c r="Q757" s="81"/>
      <c r="R757" s="82" t="str">
        <f t="shared" ca="1" si="324"/>
        <v>Một số bài tập RLTTCB.</v>
      </c>
      <c r="S757" s="85">
        <f t="shared" ca="1" si="325"/>
        <v>0</v>
      </c>
      <c r="U757" s="42"/>
      <c r="V757" s="122"/>
      <c r="W757" s="126"/>
      <c r="X757" s="78"/>
    </row>
    <row r="758" spans="1:24" s="77" customFormat="1" ht="24" customHeight="1" x14ac:dyDescent="0.2">
      <c r="A758" s="34" t="str">
        <f t="shared" si="302"/>
        <v/>
      </c>
      <c r="B758" s="35">
        <f t="shared" si="300"/>
        <v>26</v>
      </c>
      <c r="C758" s="198"/>
      <c r="D758" s="73">
        <v>3</v>
      </c>
      <c r="E758" s="84">
        <f ca="1">COUNTIF($G$6:G758,G758)+COUNTIF(OFFSET($P$6,0,0,IF(MOD(ROW(P758),5)&lt;&gt;0,INT((ROW(P758)-ROW($P$6)+1)/5)*5,INT((ROW(P758)-ROW($P$6))/5)*5),1),G758)</f>
        <v>76</v>
      </c>
      <c r="F758" s="84">
        <f t="shared" ca="1" si="320"/>
        <v>76</v>
      </c>
      <c r="G758" s="182" t="str">
        <f>TKB!$C$6</f>
        <v>Tập đọc</v>
      </c>
      <c r="H758" s="81"/>
      <c r="I758" s="82" t="str">
        <f t="shared" ca="1" si="321"/>
        <v>Tôm Càng và cá con</v>
      </c>
      <c r="J758" s="83" t="str">
        <f t="shared" ca="1" si="322"/>
        <v>Máy chiếu, GAĐT</v>
      </c>
      <c r="K758" s="72"/>
      <c r="L758" s="198"/>
      <c r="M758" s="73">
        <v>3</v>
      </c>
      <c r="N758" s="84">
        <f ca="1">IF(P758=0,"",COUNTIF($P$6:P758,P758)+COUNTIF(OFFSET($G$6,0,0,INT((ROW(G758)-ROW($G$6))/5+1)*5,1),P758))</f>
        <v>76</v>
      </c>
      <c r="O758" s="74">
        <f t="shared" ca="1" si="323"/>
        <v>76</v>
      </c>
      <c r="P758" s="185" t="str">
        <f>TKB!$D$6</f>
        <v>HDH-TV</v>
      </c>
      <c r="Q758" s="81"/>
      <c r="R758" s="75" t="str">
        <f t="shared" ca="1" si="324"/>
        <v>Tập làm văn</v>
      </c>
      <c r="S758" s="83" t="str">
        <f t="shared" ca="1" si="325"/>
        <v>Vở CEHTV, BP, PM</v>
      </c>
      <c r="U758" s="42"/>
      <c r="V758" s="122"/>
      <c r="W758" s="126"/>
      <c r="X758" s="78"/>
    </row>
    <row r="759" spans="1:24" s="77" customFormat="1" ht="24" customHeight="1" x14ac:dyDescent="0.2">
      <c r="A759" s="34" t="str">
        <f t="shared" si="302"/>
        <v/>
      </c>
      <c r="B759" s="35">
        <f t="shared" si="300"/>
        <v>26</v>
      </c>
      <c r="C759" s="198"/>
      <c r="D759" s="79">
        <v>4</v>
      </c>
      <c r="E759" s="84">
        <f ca="1">COUNTIF($G$6:G759,G759)+COUNTIF(OFFSET($P$6,0,0,IF(MOD(ROW(P759),5)&lt;&gt;0,INT((ROW(P759)-ROW($P$6)+1)/5)*5,INT((ROW(P759)-ROW($P$6))/5)*5),1),G759)</f>
        <v>77</v>
      </c>
      <c r="F759" s="84">
        <f t="shared" ca="1" si="320"/>
        <v>77</v>
      </c>
      <c r="G759" s="182" t="str">
        <f>TKB!$C$7</f>
        <v>Tập đọc</v>
      </c>
      <c r="H759" s="81"/>
      <c r="I759" s="82" t="str">
        <f t="shared" ca="1" si="321"/>
        <v>Tôm Càng và cá con</v>
      </c>
      <c r="J759" s="83" t="str">
        <f t="shared" ca="1" si="322"/>
        <v>Máy chiếu, GAĐT</v>
      </c>
      <c r="K759" s="72"/>
      <c r="L759" s="198"/>
      <c r="M759" s="79">
        <v>4</v>
      </c>
      <c r="N759" s="84" t="str">
        <f ca="1">IF(P759=0,"",COUNTIF($P$6:P759,P759)+COUNTIF(OFFSET($G$6,0,0,INT((ROW(G759)-ROW($G$6))/5+1)*5,1),P759))</f>
        <v/>
      </c>
      <c r="O759" s="84" t="str">
        <f t="shared" si="323"/>
        <v/>
      </c>
      <c r="P759" s="182">
        <f>TKB!$D$7</f>
        <v>0</v>
      </c>
      <c r="Q759" s="81"/>
      <c r="R759" s="82" t="str">
        <f t="shared" si="324"/>
        <v/>
      </c>
      <c r="S759" s="76" t="str">
        <f t="shared" si="325"/>
        <v/>
      </c>
      <c r="U759" s="42"/>
      <c r="V759" s="122"/>
      <c r="W759" s="126"/>
      <c r="X759" s="78"/>
    </row>
    <row r="760" spans="1:24" s="77" customFormat="1" ht="24" customHeight="1" x14ac:dyDescent="0.2">
      <c r="A760" s="34" t="str">
        <f t="shared" si="302"/>
        <v/>
      </c>
      <c r="B760" s="35">
        <f t="shared" si="300"/>
        <v>26</v>
      </c>
      <c r="C760" s="198"/>
      <c r="D760" s="87">
        <v>5</v>
      </c>
      <c r="E760" s="88">
        <f ca="1">COUNTIF($G$6:G760,G760)+COUNTIF(OFFSET($P$6,0,0,IF(MOD(ROW(P760),5)&lt;&gt;0,INT((ROW(P760)-ROW($P$6)+1)/5)*5,INT((ROW(P760)-ROW($P$6))/5)*5),1),G760)</f>
        <v>326</v>
      </c>
      <c r="F760" s="88" t="str">
        <f t="shared" si="320"/>
        <v/>
      </c>
      <c r="G760" s="183">
        <f>TKB!$C$8</f>
        <v>0</v>
      </c>
      <c r="H760" s="89"/>
      <c r="I760" s="90" t="str">
        <f t="shared" si="321"/>
        <v/>
      </c>
      <c r="J760" s="91" t="str">
        <f t="shared" si="322"/>
        <v/>
      </c>
      <c r="K760" s="72"/>
      <c r="L760" s="198"/>
      <c r="M760" s="87">
        <v>5</v>
      </c>
      <c r="N760" s="84" t="str">
        <f ca="1">IF(P760=0,"",COUNTIF($P$6:P760,P760)+COUNTIF(OFFSET($G$6,0,0,INT((ROW(G760)-ROW($G$6))/5+1)*5,1),P760))</f>
        <v/>
      </c>
      <c r="O760" s="92" t="str">
        <f t="shared" si="323"/>
        <v/>
      </c>
      <c r="P760" s="183">
        <f>TKB!$D$8</f>
        <v>0</v>
      </c>
      <c r="Q760" s="89"/>
      <c r="R760" s="90" t="str">
        <f t="shared" si="324"/>
        <v/>
      </c>
      <c r="S760" s="91" t="str">
        <f t="shared" si="325"/>
        <v/>
      </c>
      <c r="U760" s="42"/>
      <c r="V760" s="122"/>
      <c r="W760" s="126"/>
      <c r="X760" s="78"/>
    </row>
    <row r="761" spans="1:24" s="77" customFormat="1" ht="24" customHeight="1" x14ac:dyDescent="0.2">
      <c r="A761" s="34" t="str">
        <f t="shared" si="302"/>
        <v/>
      </c>
      <c r="B761" s="35">
        <f t="shared" si="300"/>
        <v>26</v>
      </c>
      <c r="C761" s="200" t="str">
        <f>CONCATENATE("Ba  ",CHAR(10),DAY(V753+1),"/",MONTH(V753+1))</f>
        <v>Ba  
2/3</v>
      </c>
      <c r="D761" s="67">
        <v>1</v>
      </c>
      <c r="E761" s="68">
        <f ca="1">COUNTIF($G$6:G761,G761)+COUNTIF(OFFSET($P$6,0,0,IF(MOD(ROW(P761),5)&lt;&gt;0,INT((ROW(P761)-ROW($P$6)+1)/5)*5,INT((ROW(P761)-ROW($P$6))/5)*5),1),G761)</f>
        <v>51</v>
      </c>
      <c r="F761" s="68">
        <f t="shared" ca="1" si="320"/>
        <v>51</v>
      </c>
      <c r="G761" s="182" t="str">
        <f>TKB!$C$9</f>
        <v>Chính tả</v>
      </c>
      <c r="H761" s="93"/>
      <c r="I761" s="70" t="str">
        <f t="shared" ca="1" si="321"/>
        <v xml:space="preserve"> TC: Vì sao cá không biết nói?</v>
      </c>
      <c r="J761" s="71" t="str">
        <f t="shared" ca="1" si="322"/>
        <v>vở mẫu, MT-MC</v>
      </c>
      <c r="K761" s="72"/>
      <c r="L761" s="200" t="str">
        <f>+C761</f>
        <v>Ba  
2/3</v>
      </c>
      <c r="M761" s="67">
        <v>1</v>
      </c>
      <c r="N761" s="94">
        <f ca="1">IF(P761=0,"",COUNTIF($P$6:P761,P761)+COUNTIF(OFFSET($G$6,0,0,INT((ROW(G761)-ROW($G$6))/5+1)*5,1),P761))</f>
        <v>26</v>
      </c>
      <c r="O761" s="94">
        <f t="shared" ca="1" si="323"/>
        <v>26</v>
      </c>
      <c r="P761" s="181" t="str">
        <f>TKB!$D$9</f>
        <v>Kể chuyện</v>
      </c>
      <c r="Q761" s="93"/>
      <c r="R761" s="70" t="str">
        <f t="shared" ca="1" si="324"/>
        <v>Tôm Càng và cá con</v>
      </c>
      <c r="S761" s="71" t="str">
        <f t="shared" ca="1" si="325"/>
        <v>Tranh SGK</v>
      </c>
      <c r="U761" s="42"/>
      <c r="V761" s="122"/>
      <c r="W761" s="126"/>
      <c r="X761" s="78"/>
    </row>
    <row r="762" spans="1:24" s="77" customFormat="1" ht="24" customHeight="1" x14ac:dyDescent="0.2">
      <c r="A762" s="34" t="str">
        <f t="shared" si="302"/>
        <v/>
      </c>
      <c r="B762" s="35">
        <f t="shared" si="300"/>
        <v>26</v>
      </c>
      <c r="C762" s="201"/>
      <c r="D762" s="79">
        <v>2</v>
      </c>
      <c r="E762" s="80">
        <f ca="1">COUNTIF($G$6:G762,G762)+COUNTIF(OFFSET($P$6,0,0,IF(MOD(ROW(P762),5)&lt;&gt;0,INT((ROW(P762)-ROW($P$6)+1)/5)*5,INT((ROW(P762)-ROW($P$6))/5)*5),1),G762)</f>
        <v>127</v>
      </c>
      <c r="F762" s="80">
        <f t="shared" ca="1" si="320"/>
        <v>127</v>
      </c>
      <c r="G762" s="182" t="str">
        <f>TKB!$C$10</f>
        <v>Toán</v>
      </c>
      <c r="H762" s="81"/>
      <c r="I762" s="82" t="str">
        <f t="shared" ca="1" si="321"/>
        <v>Tìm số bị chia.</v>
      </c>
      <c r="J762" s="83" t="str">
        <f t="shared" ca="1" si="322"/>
        <v>SGK, bảng phụ, MT-MC</v>
      </c>
      <c r="K762" s="72"/>
      <c r="L762" s="201"/>
      <c r="M762" s="79">
        <v>2</v>
      </c>
      <c r="N762" s="84">
        <f ca="1">IF(P762=0,"",COUNTIF($P$6:P762,P762)+COUNTIF(OFFSET($G$6,0,0,INT((ROW(G762)-ROW($G$6))/5+1)*5,1),P762))</f>
        <v>52</v>
      </c>
      <c r="O762" s="84">
        <f t="shared" ca="1" si="323"/>
        <v>52</v>
      </c>
      <c r="P762" s="182" t="str">
        <f>TKB!$D$10</f>
        <v>Thể dục</v>
      </c>
      <c r="Q762" s="81"/>
      <c r="R762" s="82" t="str">
        <f t="shared" ca="1" si="324"/>
        <v>Ôn một số BTRLTTCB. Trò chơi “Kết bạn”.</v>
      </c>
      <c r="S762" s="83">
        <f t="shared" ca="1" si="325"/>
        <v>0</v>
      </c>
      <c r="U762" s="42"/>
      <c r="V762" s="122"/>
      <c r="W762" s="126"/>
      <c r="X762" s="78"/>
    </row>
    <row r="763" spans="1:24" s="77" customFormat="1" ht="24" customHeight="1" x14ac:dyDescent="0.2">
      <c r="A763" s="34" t="str">
        <f t="shared" si="302"/>
        <v/>
      </c>
      <c r="B763" s="35">
        <f t="shared" si="300"/>
        <v>26</v>
      </c>
      <c r="C763" s="201"/>
      <c r="D763" s="79">
        <v>3</v>
      </c>
      <c r="E763" s="80">
        <f ca="1">COUNTIF($G$6:G763,G763)+COUNTIF(OFFSET($P$6,0,0,IF(MOD(ROW(P763),5)&lt;&gt;0,INT((ROW(P763)-ROW($P$6)+1)/5)*5,INT((ROW(P763)-ROW($P$6))/5)*5),1),G763)</f>
        <v>26</v>
      </c>
      <c r="F763" s="80">
        <f t="shared" ca="1" si="320"/>
        <v>26</v>
      </c>
      <c r="G763" s="182" t="str">
        <f>TKB!$C$11</f>
        <v>Mĩ thuật</v>
      </c>
      <c r="H763" s="81"/>
      <c r="I763" s="82" t="str">
        <f t="shared" ca="1" si="321"/>
        <v>Tìm hiểu tranh dân gian Đông Hồ</v>
      </c>
      <c r="J763" s="83">
        <f t="shared" ca="1" si="322"/>
        <v>0</v>
      </c>
      <c r="K763" s="72"/>
      <c r="L763" s="201"/>
      <c r="M763" s="73">
        <v>3</v>
      </c>
      <c r="N763" s="84">
        <f ca="1">IF(P763=0,"",COUNTIF($P$6:P763,P763)+COUNTIF(OFFSET($G$6,0,0,INT((ROW(G763)-ROW($G$6))/5+1)*5,1),P763))</f>
        <v>77</v>
      </c>
      <c r="O763" s="74">
        <f t="shared" ca="1" si="323"/>
        <v>77</v>
      </c>
      <c r="P763" s="185" t="str">
        <f>TKB!$D$11</f>
        <v>HDH-TV</v>
      </c>
      <c r="Q763" s="81"/>
      <c r="R763" s="82" t="str">
        <f t="shared" ca="1" si="324"/>
        <v>Tập đọc-Chính tả</v>
      </c>
      <c r="S763" s="83" t="str">
        <f t="shared" ca="1" si="325"/>
        <v>Vở CEHTV, BP, PM</v>
      </c>
      <c r="U763" s="42"/>
      <c r="V763" s="122"/>
      <c r="W763" s="126"/>
      <c r="X763" s="78"/>
    </row>
    <row r="764" spans="1:24" s="77" customFormat="1" ht="24" customHeight="1" x14ac:dyDescent="0.2">
      <c r="A764" s="34" t="str">
        <f t="shared" si="302"/>
        <v/>
      </c>
      <c r="B764" s="35">
        <f t="shared" si="300"/>
        <v>26</v>
      </c>
      <c r="C764" s="201"/>
      <c r="D764" s="79">
        <v>4</v>
      </c>
      <c r="E764" s="84">
        <f ca="1">COUNTIF($G$6:G764,G764)+COUNTIF(OFFSET($P$6,0,0,IF(MOD(ROW(P764),5)&lt;&gt;0,INT((ROW(P764)-ROW($P$6)+1)/5)*5,INT((ROW(P764)-ROW($P$6))/5)*5),1),G764)</f>
        <v>51</v>
      </c>
      <c r="F764" s="84">
        <f t="shared" ca="1" si="320"/>
        <v>51</v>
      </c>
      <c r="G764" s="182" t="str">
        <f>TKB!$C$12</f>
        <v>Tiếng Anh</v>
      </c>
      <c r="H764" s="81"/>
      <c r="I764" s="82" t="str">
        <f t="shared" ca="1" si="321"/>
        <v>Unit 9. Lesson 5</v>
      </c>
      <c r="J764" s="83">
        <f t="shared" ca="1" si="322"/>
        <v>0</v>
      </c>
      <c r="K764" s="72"/>
      <c r="L764" s="201"/>
      <c r="M764" s="79">
        <v>4</v>
      </c>
      <c r="N764" s="84">
        <f ca="1">IF(P764=0,"",COUNTIF($P$6:P764,P764)+COUNTIF(OFFSET($G$6,0,0,INT((ROW(G764)-ROW($G$6))/5+1)*5,1),P764))</f>
        <v>76</v>
      </c>
      <c r="O764" s="84" t="e">
        <f t="shared" ca="1" si="323"/>
        <v>#N/A</v>
      </c>
      <c r="P764" s="182" t="str">
        <f>TKB!$D$12</f>
        <v>HDH-T</v>
      </c>
      <c r="Q764" s="81"/>
      <c r="R764" s="82" t="e">
        <f t="shared" ca="1" si="324"/>
        <v>#N/A</v>
      </c>
      <c r="S764" s="83" t="e">
        <f t="shared" ca="1" si="325"/>
        <v>#N/A</v>
      </c>
      <c r="U764" s="42"/>
      <c r="V764" s="122"/>
      <c r="W764" s="126"/>
      <c r="X764" s="78"/>
    </row>
    <row r="765" spans="1:24" s="77" customFormat="1" ht="24" customHeight="1" x14ac:dyDescent="0.2">
      <c r="A765" s="34" t="str">
        <f t="shared" si="302"/>
        <v/>
      </c>
      <c r="B765" s="35">
        <f t="shared" si="300"/>
        <v>26</v>
      </c>
      <c r="C765" s="202"/>
      <c r="D765" s="95">
        <v>5</v>
      </c>
      <c r="E765" s="88">
        <f ca="1">COUNTIF($G$6:G765,G765)+COUNTIF(OFFSET($P$6,0,0,IF(MOD(ROW(P765),5)&lt;&gt;0,INT((ROW(P765)-ROW($P$6)+1)/5)*5,INT((ROW(P765)-ROW($P$6))/5)*5),1),G765)</f>
        <v>329</v>
      </c>
      <c r="F765" s="88" t="str">
        <f t="shared" si="320"/>
        <v/>
      </c>
      <c r="G765" s="183">
        <f>TKB!$C$13</f>
        <v>0</v>
      </c>
      <c r="H765" s="89"/>
      <c r="I765" s="90" t="str">
        <f t="shared" si="321"/>
        <v/>
      </c>
      <c r="J765" s="91" t="str">
        <f t="shared" si="322"/>
        <v/>
      </c>
      <c r="K765" s="72"/>
      <c r="L765" s="202"/>
      <c r="M765" s="87">
        <v>5</v>
      </c>
      <c r="N765" s="84" t="str">
        <f ca="1">IF(P765=0,"",COUNTIF($P$6:P765,P765)+COUNTIF(OFFSET($G$6,0,0,INT((ROW(G765)-ROW($G$6))/5+1)*5,1),P765))</f>
        <v/>
      </c>
      <c r="O765" s="92" t="str">
        <f t="shared" si="323"/>
        <v/>
      </c>
      <c r="P765" s="183">
        <f>TKB!$D$13</f>
        <v>0</v>
      </c>
      <c r="Q765" s="89"/>
      <c r="R765" s="90" t="str">
        <f t="shared" si="324"/>
        <v/>
      </c>
      <c r="S765" s="91" t="str">
        <f t="shared" si="325"/>
        <v/>
      </c>
      <c r="U765" s="42"/>
      <c r="V765" s="122"/>
      <c r="W765" s="126"/>
      <c r="X765" s="78"/>
    </row>
    <row r="766" spans="1:24" s="77" customFormat="1" ht="24" customHeight="1" x14ac:dyDescent="0.2">
      <c r="A766" s="34" t="str">
        <f t="shared" si="302"/>
        <v/>
      </c>
      <c r="B766" s="35">
        <f t="shared" si="300"/>
        <v>26</v>
      </c>
      <c r="C766" s="200" t="str">
        <f>CONCATENATE("Tư ",CHAR(10),DAY(V753+2),"/",MONTH(V753+2))</f>
        <v>Tư 
3/3</v>
      </c>
      <c r="D766" s="67">
        <v>1</v>
      </c>
      <c r="E766" s="68">
        <f ca="1">COUNTIF($G$6:G766,G766)+COUNTIF(OFFSET($P$6,0,0,IF(MOD(ROW(P766),5)&lt;&gt;0,INT((ROW(P766)-ROW($P$6)+1)/5)*5,INT((ROW(P766)-ROW($P$6))/5)*5),1),G766)</f>
        <v>78</v>
      </c>
      <c r="F766" s="68">
        <f t="shared" ca="1" si="320"/>
        <v>78</v>
      </c>
      <c r="G766" s="182" t="str">
        <f>TKB!$C$14</f>
        <v>Tập đọc</v>
      </c>
      <c r="H766" s="93"/>
      <c r="I766" s="70" t="str">
        <f t="shared" ca="1" si="321"/>
        <v>Sông Hương</v>
      </c>
      <c r="J766" s="71" t="str">
        <f t="shared" ca="1" si="322"/>
        <v>Máy chiếu, GAĐT</v>
      </c>
      <c r="K766" s="72"/>
      <c r="L766" s="200" t="str">
        <f>+C766</f>
        <v>Tư 
3/3</v>
      </c>
      <c r="M766" s="67">
        <v>1</v>
      </c>
      <c r="N766" s="94">
        <f ca="1">IF(P766=0,"",COUNTIF($P$6:P766,P766)+COUNTIF(OFFSET($G$6,0,0,INT((ROW(G766)-ROW($G$6))/5+1)*5,1),P766))</f>
        <v>26</v>
      </c>
      <c r="O766" s="94">
        <f t="shared" ca="1" si="323"/>
        <v>26</v>
      </c>
      <c r="P766" s="181" t="str">
        <f>TKB!$D$14</f>
        <v>HĐTT-ĐS</v>
      </c>
      <c r="Q766" s="93"/>
      <c r="R766" s="70" t="str">
        <f t="shared" ca="1" si="324"/>
        <v>Đọc sách</v>
      </c>
      <c r="S766" s="71" t="str">
        <f t="shared" ca="1" si="325"/>
        <v>sách, truyện</v>
      </c>
      <c r="U766" s="42"/>
      <c r="V766" s="122"/>
      <c r="W766" s="126"/>
      <c r="X766" s="78"/>
    </row>
    <row r="767" spans="1:24" s="77" customFormat="1" ht="24" customHeight="1" x14ac:dyDescent="0.2">
      <c r="A767" s="34" t="str">
        <f t="shared" si="302"/>
        <v/>
      </c>
      <c r="B767" s="35">
        <f t="shared" si="300"/>
        <v>26</v>
      </c>
      <c r="C767" s="201"/>
      <c r="D767" s="79">
        <v>2</v>
      </c>
      <c r="E767" s="80">
        <f ca="1">COUNTIF($G$6:G767,G767)+COUNTIF(OFFSET($P$6,0,0,IF(MOD(ROW(P767),5)&lt;&gt;0,INT((ROW(P767)-ROW($P$6)+1)/5)*5,INT((ROW(P767)-ROW($P$6))/5)*5),1),G767)</f>
        <v>52</v>
      </c>
      <c r="F767" s="80">
        <f t="shared" ca="1" si="320"/>
        <v>52</v>
      </c>
      <c r="G767" s="182" t="str">
        <f>TKB!$C$15</f>
        <v>Tiếng Anh</v>
      </c>
      <c r="H767" s="81"/>
      <c r="I767" s="82" t="str">
        <f t="shared" ca="1" si="321"/>
        <v>Unit 9. Lesson 6</v>
      </c>
      <c r="J767" s="83">
        <f t="shared" ca="1" si="322"/>
        <v>0</v>
      </c>
      <c r="K767" s="72"/>
      <c r="L767" s="201"/>
      <c r="M767" s="79">
        <v>2</v>
      </c>
      <c r="N767" s="84">
        <f ca="1">IF(P767=0,"",COUNTIF($P$6:P767,P767)+COUNTIF(OFFSET($G$6,0,0,INT((ROW(G767)-ROW($G$6))/5+1)*5,1),P767))</f>
        <v>26</v>
      </c>
      <c r="O767" s="84">
        <f t="shared" ca="1" si="323"/>
        <v>29</v>
      </c>
      <c r="P767" s="181" t="str">
        <f>TKB!$D$15</f>
        <v>Âm nhạc TC</v>
      </c>
      <c r="Q767" s="81"/>
      <c r="R767" s="82" t="str">
        <f t="shared" ca="1" si="324"/>
        <v>Kể chuyện âm nhạc. Nghe nhạc</v>
      </c>
      <c r="S767" s="83">
        <f t="shared" ca="1" si="325"/>
        <v>0</v>
      </c>
      <c r="U767" s="42"/>
      <c r="V767" s="122"/>
      <c r="W767" s="126"/>
      <c r="X767" s="78"/>
    </row>
    <row r="768" spans="1:24" s="77" customFormat="1" ht="24" customHeight="1" x14ac:dyDescent="0.2">
      <c r="A768" s="34" t="str">
        <f t="shared" si="302"/>
        <v/>
      </c>
      <c r="B768" s="35">
        <f t="shared" si="300"/>
        <v>26</v>
      </c>
      <c r="C768" s="201"/>
      <c r="D768" s="79">
        <v>3</v>
      </c>
      <c r="E768" s="80">
        <f ca="1">COUNTIF($G$6:G768,G768)+COUNTIF(OFFSET($P$6,0,0,IF(MOD(ROW(P768),5)&lt;&gt;0,INT((ROW(P768)-ROW($P$6)+1)/5)*5,INT((ROW(P768)-ROW($P$6))/5)*5),1),G768)</f>
        <v>128</v>
      </c>
      <c r="F768" s="80">
        <f t="shared" ca="1" si="320"/>
        <v>128</v>
      </c>
      <c r="G768" s="182" t="str">
        <f>TKB!$C$16</f>
        <v>Toán</v>
      </c>
      <c r="H768" s="81"/>
      <c r="I768" s="82" t="str">
        <f t="shared" ca="1" si="321"/>
        <v>Luyện tập.</v>
      </c>
      <c r="J768" s="83" t="str">
        <f t="shared" ca="1" si="322"/>
        <v>SGK, bảng phụ, MT-MC</v>
      </c>
      <c r="K768" s="72"/>
      <c r="L768" s="201"/>
      <c r="M768" s="73">
        <v>3</v>
      </c>
      <c r="N768" s="84">
        <f ca="1">IF(P768=0,"",COUNTIF($P$6:P768,P768)+COUNTIF(OFFSET($G$6,0,0,INT((ROW(G768)-ROW($G$6))/5+1)*5,1),P768))</f>
        <v>77</v>
      </c>
      <c r="O768" s="74" t="e">
        <f t="shared" ca="1" si="323"/>
        <v>#N/A</v>
      </c>
      <c r="P768" s="185" t="str">
        <f>TKB!$D$16</f>
        <v>HDH-T</v>
      </c>
      <c r="Q768" s="81"/>
      <c r="R768" s="82" t="e">
        <f t="shared" ca="1" si="324"/>
        <v>#N/A</v>
      </c>
      <c r="S768" s="83" t="e">
        <f t="shared" ca="1" si="325"/>
        <v>#N/A</v>
      </c>
      <c r="U768" s="42"/>
      <c r="V768" s="122"/>
      <c r="W768" s="126"/>
      <c r="X768" s="78"/>
    </row>
    <row r="769" spans="1:24" s="77" customFormat="1" ht="24" customHeight="1" x14ac:dyDescent="0.2">
      <c r="A769" s="34" t="str">
        <f t="shared" si="302"/>
        <v/>
      </c>
      <c r="B769" s="35">
        <f t="shared" si="300"/>
        <v>26</v>
      </c>
      <c r="C769" s="201"/>
      <c r="D769" s="79">
        <v>4</v>
      </c>
      <c r="E769" s="84">
        <f ca="1">COUNTIF($G$6:G769,G769)+COUNTIF(OFFSET($P$6,0,0,IF(MOD(ROW(P769),5)&lt;&gt;0,INT((ROW(P769)-ROW($P$6)+1)/5)*5,INT((ROW(P769)-ROW($P$6))/5)*5),1),G769)</f>
        <v>26</v>
      </c>
      <c r="F769" s="84">
        <f t="shared" ca="1" si="320"/>
        <v>26</v>
      </c>
      <c r="G769" s="182" t="str">
        <f>TKB!$C$17</f>
        <v>Tập viết</v>
      </c>
      <c r="H769" s="81"/>
      <c r="I769" s="82" t="str">
        <f t="shared" ca="1" si="321"/>
        <v>Chữ hoa X</v>
      </c>
      <c r="J769" s="83" t="str">
        <f ca="1">IF(G769=0,"",VLOOKUP(E769&amp;G769,PPCT,7,0))</f>
        <v>SKG, bảng phụ</v>
      </c>
      <c r="K769" s="72"/>
      <c r="L769" s="201"/>
      <c r="M769" s="79">
        <v>4</v>
      </c>
      <c r="N769" s="84">
        <f ca="1">IF(P769=0,"",COUNTIF($P$6:P769,P769)+COUNTIF(OFFSET($G$6,0,0,INT((ROW(G769)-ROW($G$6))/5+1)*5,1),P769))</f>
        <v>51</v>
      </c>
      <c r="O769" s="84" t="e">
        <f t="shared" ca="1" si="323"/>
        <v>#N/A</v>
      </c>
      <c r="P769" s="182" t="str">
        <f>TKB!$D$17</f>
        <v>HĐTT-CĐ</v>
      </c>
      <c r="Q769" s="81"/>
      <c r="R769" s="82" t="e">
        <f t="shared" ca="1" si="324"/>
        <v>#N/A</v>
      </c>
      <c r="S769" s="83" t="e">
        <f t="shared" ca="1" si="325"/>
        <v>#N/A</v>
      </c>
      <c r="U769" s="42"/>
      <c r="V769" s="122"/>
      <c r="W769" s="126"/>
      <c r="X769" s="78"/>
    </row>
    <row r="770" spans="1:24" s="77" customFormat="1" ht="24" customHeight="1" x14ac:dyDescent="0.2">
      <c r="A770" s="34" t="str">
        <f t="shared" si="302"/>
        <v/>
      </c>
      <c r="B770" s="35">
        <f t="shared" ref="B770:B833" si="326">+B769</f>
        <v>26</v>
      </c>
      <c r="C770" s="202"/>
      <c r="D770" s="95">
        <v>5</v>
      </c>
      <c r="E770" s="88">
        <f ca="1">COUNTIF($G$6:G770,G770)+COUNTIF(OFFSET($P$6,0,0,IF(MOD(ROW(P770),5)&lt;&gt;0,INT((ROW(P770)-ROW($P$6)+1)/5)*5,INT((ROW(P770)-ROW($P$6))/5)*5),1),G770)</f>
        <v>331</v>
      </c>
      <c r="F770" s="88" t="str">
        <f t="shared" si="320"/>
        <v/>
      </c>
      <c r="G770" s="183">
        <f>TKB!$C$18</f>
        <v>0</v>
      </c>
      <c r="H770" s="89"/>
      <c r="I770" s="90" t="str">
        <f t="shared" si="321"/>
        <v/>
      </c>
      <c r="J770" s="91" t="str">
        <f t="shared" ref="J770:J780" si="327">IF(G770=0,"",VLOOKUP(E770&amp;G770,PPCT,7,0))</f>
        <v/>
      </c>
      <c r="K770" s="72"/>
      <c r="L770" s="202"/>
      <c r="M770" s="87">
        <v>5</v>
      </c>
      <c r="N770" s="84" t="str">
        <f ca="1">IF(P770=0,"",COUNTIF($P$6:P770,P770)+COUNTIF(OFFSET($G$6,0,0,INT((ROW(G770)-ROW($G$6))/5+1)*5,1),P770))</f>
        <v/>
      </c>
      <c r="O770" s="92" t="str">
        <f t="shared" si="323"/>
        <v/>
      </c>
      <c r="P770" s="183">
        <f>TKB!$D$18</f>
        <v>0</v>
      </c>
      <c r="Q770" s="89"/>
      <c r="R770" s="90" t="str">
        <f t="shared" si="324"/>
        <v/>
      </c>
      <c r="S770" s="91" t="str">
        <f t="shared" si="325"/>
        <v/>
      </c>
      <c r="U770" s="42"/>
      <c r="V770" s="122"/>
      <c r="W770" s="126"/>
      <c r="X770" s="78"/>
    </row>
    <row r="771" spans="1:24" s="77" customFormat="1" ht="24" customHeight="1" x14ac:dyDescent="0.2">
      <c r="A771" s="34" t="str">
        <f t="shared" si="302"/>
        <v/>
      </c>
      <c r="B771" s="35">
        <f t="shared" si="326"/>
        <v>26</v>
      </c>
      <c r="C771" s="200" t="str">
        <f>CONCATENATE("Năm ",CHAR(10),DAY(V753+3),"/",MONTH(V753+3))</f>
        <v>Năm 
4/3</v>
      </c>
      <c r="D771" s="67">
        <v>1</v>
      </c>
      <c r="E771" s="68">
        <f ca="1">COUNTIF($G$6:G771,G771)+COUNTIF(OFFSET($P$6,0,0,IF(MOD(ROW(P771),5)&lt;&gt;0,INT((ROW(P771)-ROW($P$6)+1)/5)*5,INT((ROW(P771)-ROW($P$6))/5)*5),1),G771)</f>
        <v>52</v>
      </c>
      <c r="F771" s="68">
        <f t="shared" ca="1" si="320"/>
        <v>52</v>
      </c>
      <c r="G771" s="181" t="str">
        <f>TKB!$C$19</f>
        <v>Chính tả</v>
      </c>
      <c r="H771" s="93"/>
      <c r="I771" s="70" t="str">
        <f t="shared" ca="1" si="321"/>
        <v>NV: Sông Hương.</v>
      </c>
      <c r="J771" s="71" t="str">
        <f t="shared" ca="1" si="327"/>
        <v>vở mẫu, MT-MC</v>
      </c>
      <c r="K771" s="72"/>
      <c r="L771" s="200" t="str">
        <f>+C771</f>
        <v>Năm 
4/3</v>
      </c>
      <c r="M771" s="67">
        <v>1</v>
      </c>
      <c r="N771" s="94">
        <f ca="1">IF(P771=0,"",COUNTIF($P$6:P771,P771)+COUNTIF(OFFSET($G$6,0,0,INT((ROW(G771)-ROW($G$6))/5+1)*5,1),P771))</f>
        <v>26</v>
      </c>
      <c r="O771" s="94">
        <f t="shared" ca="1" si="323"/>
        <v>26</v>
      </c>
      <c r="P771" s="181" t="str">
        <f>TKB!$D$19</f>
        <v>TN&amp;XH</v>
      </c>
      <c r="Q771" s="93"/>
      <c r="R771" s="70" t="str">
        <f t="shared" ca="1" si="324"/>
        <v>Một số loài cây sống dưới nước</v>
      </c>
      <c r="S771" s="71" t="str">
        <f t="shared" ca="1" si="325"/>
        <v>Tranh SGK, MT-MC</v>
      </c>
      <c r="U771" s="42"/>
      <c r="V771" s="122"/>
      <c r="W771" s="126"/>
      <c r="X771" s="78"/>
    </row>
    <row r="772" spans="1:24" s="77" customFormat="1" ht="24" customHeight="1" x14ac:dyDescent="0.2">
      <c r="A772" s="34" t="str">
        <f t="shared" si="302"/>
        <v/>
      </c>
      <c r="B772" s="35">
        <f t="shared" si="326"/>
        <v>26</v>
      </c>
      <c r="C772" s="201"/>
      <c r="D772" s="79">
        <v>2</v>
      </c>
      <c r="E772" s="80">
        <f ca="1">COUNTIF($G$6:G772,G772)+COUNTIF(OFFSET($P$6,0,0,IF(MOD(ROW(P772),5)&lt;&gt;0,INT((ROW(P772)-ROW($P$6)+1)/5)*5,INT((ROW(P772)-ROW($P$6))/5)*5),1),G772)</f>
        <v>129</v>
      </c>
      <c r="F772" s="80">
        <f t="shared" ca="1" si="320"/>
        <v>129</v>
      </c>
      <c r="G772" s="182" t="str">
        <f>TKB!$C$20</f>
        <v>Toán</v>
      </c>
      <c r="H772" s="81"/>
      <c r="I772" s="82" t="str">
        <f t="shared" ca="1" si="321"/>
        <v>Chu vi hình tam giác</v>
      </c>
      <c r="J772" s="83" t="str">
        <f t="shared" ca="1" si="327"/>
        <v>SGK, bảng phụ, MT-MC</v>
      </c>
      <c r="K772" s="72"/>
      <c r="L772" s="201"/>
      <c r="M772" s="79">
        <v>2</v>
      </c>
      <c r="N772" s="84">
        <f ca="1">IF(P772=0,"",COUNTIF($P$6:P772,P772)+COUNTIF(OFFSET($G$6,0,0,INT((ROW(G772)-ROW($G$6))/5+1)*5,1),P772))</f>
        <v>26</v>
      </c>
      <c r="O772" s="84">
        <f t="shared" ca="1" si="323"/>
        <v>26</v>
      </c>
      <c r="P772" s="182" t="str">
        <f>TKB!$D$20</f>
        <v>Thủ công</v>
      </c>
      <c r="Q772" s="81"/>
      <c r="R772" s="82" t="str">
        <f t="shared" ca="1" si="324"/>
        <v>Làm dây xúc xích trang trí</v>
      </c>
      <c r="S772" s="83" t="str">
        <f t="shared" ca="1" si="325"/>
        <v>GM, kéo, tranh QT</v>
      </c>
      <c r="U772" s="42"/>
      <c r="V772" s="122"/>
      <c r="W772" s="126"/>
      <c r="X772" s="78"/>
    </row>
    <row r="773" spans="1:24" s="77" customFormat="1" ht="24" customHeight="1" x14ac:dyDescent="0.2">
      <c r="A773" s="34" t="str">
        <f t="shared" si="302"/>
        <v/>
      </c>
      <c r="B773" s="35">
        <f t="shared" si="326"/>
        <v>26</v>
      </c>
      <c r="C773" s="201"/>
      <c r="D773" s="79">
        <v>3</v>
      </c>
      <c r="E773" s="84">
        <f ca="1">COUNTIF($G$6:G773,G773)+COUNTIF(OFFSET($P$6,0,0,IF(MOD(ROW(P773),5)&lt;&gt;0,INT((ROW(P773)-ROW($P$6)+1)/5)*5,INT((ROW(P773)-ROW($P$6))/5)*5),1),G773)</f>
        <v>26</v>
      </c>
      <c r="F773" s="84">
        <f t="shared" ca="1" si="320"/>
        <v>26</v>
      </c>
      <c r="G773" s="182" t="str">
        <f>TKB!$C$21</f>
        <v>Thể dục TC</v>
      </c>
      <c r="H773" s="81"/>
      <c r="I773" s="82" t="str">
        <f t="shared" ca="1" si="321"/>
        <v>Hoàn thiện 1 số bài tập RLTTCB</v>
      </c>
      <c r="J773" s="83">
        <f t="shared" ca="1" si="327"/>
        <v>0</v>
      </c>
      <c r="K773" s="72"/>
      <c r="L773" s="201"/>
      <c r="M773" s="73">
        <v>3</v>
      </c>
      <c r="N773" s="84">
        <f ca="1">IF(P773=0,"",COUNTIF($P$6:P773,P773)+COUNTIF(OFFSET($G$6,0,0,INT((ROW(G773)-ROW($G$6))/5+1)*5,1),P773))</f>
        <v>78</v>
      </c>
      <c r="O773" s="74">
        <f t="shared" ca="1" si="323"/>
        <v>78</v>
      </c>
      <c r="P773" s="185" t="str">
        <f>TKB!$D$21</f>
        <v>HDH-TV</v>
      </c>
      <c r="Q773" s="81"/>
      <c r="R773" s="82" t="str">
        <f t="shared" ca="1" si="324"/>
        <v>Luyện từ và câu</v>
      </c>
      <c r="S773" s="83" t="str">
        <f t="shared" ca="1" si="325"/>
        <v>Vở CEHTV, BP, PM</v>
      </c>
      <c r="U773" s="42"/>
      <c r="V773" s="122"/>
      <c r="W773" s="126"/>
      <c r="X773" s="78"/>
    </row>
    <row r="774" spans="1:24" s="77" customFormat="1" ht="24" customHeight="1" x14ac:dyDescent="0.2">
      <c r="A774" s="34" t="str">
        <f t="shared" si="302"/>
        <v/>
      </c>
      <c r="B774" s="35">
        <f t="shared" si="326"/>
        <v>26</v>
      </c>
      <c r="C774" s="201"/>
      <c r="D774" s="79">
        <v>4</v>
      </c>
      <c r="E774" s="84">
        <f ca="1">COUNTIF($G$6:G774,G774)+COUNTIF(OFFSET($P$6,0,0,IF(MOD(ROW(P774),5)&lt;&gt;0,INT((ROW(P774)-ROW($P$6)+1)/5)*5,INT((ROW(P774)-ROW($P$6))/5)*5),1),G774)</f>
        <v>26</v>
      </c>
      <c r="F774" s="84">
        <f t="shared" ca="1" si="320"/>
        <v>26</v>
      </c>
      <c r="G774" s="182" t="str">
        <f>TKB!$C$22</f>
        <v>LT &amp; Câu</v>
      </c>
      <c r="H774" s="81"/>
      <c r="I774" s="82" t="str">
        <f t="shared" ca="1" si="321"/>
        <v>MRVT: từ ngữ về sông biển.Dấu phẩy</v>
      </c>
      <c r="J774" s="83" t="str">
        <f t="shared" ca="1" si="327"/>
        <v>bảng phụ, MT-MC</v>
      </c>
      <c r="K774" s="72"/>
      <c r="L774" s="201"/>
      <c r="M774" s="79">
        <v>4</v>
      </c>
      <c r="N774" s="84">
        <f ca="1">IF(P774=0,"",COUNTIF($P$6:P774,P774)+COUNTIF(OFFSET($G$6,0,0,INT((ROW(G774)-ROW($G$6))/5+1)*5,1),P774))</f>
        <v>52</v>
      </c>
      <c r="O774" s="84" t="e">
        <f t="shared" ca="1" si="323"/>
        <v>#N/A</v>
      </c>
      <c r="P774" s="182" t="str">
        <f>TKB!$D$22</f>
        <v>HĐTT-CĐ</v>
      </c>
      <c r="Q774" s="81"/>
      <c r="R774" s="82" t="e">
        <f t="shared" ca="1" si="324"/>
        <v>#N/A</v>
      </c>
      <c r="S774" s="83" t="e">
        <f t="shared" ca="1" si="325"/>
        <v>#N/A</v>
      </c>
      <c r="U774" s="42"/>
      <c r="V774" s="122"/>
      <c r="W774" s="126"/>
      <c r="X774" s="78"/>
    </row>
    <row r="775" spans="1:24" s="77" customFormat="1" ht="24" customHeight="1" x14ac:dyDescent="0.2">
      <c r="A775" s="34" t="str">
        <f t="shared" si="302"/>
        <v/>
      </c>
      <c r="B775" s="35">
        <f t="shared" si="326"/>
        <v>26</v>
      </c>
      <c r="C775" s="202"/>
      <c r="D775" s="95">
        <v>5</v>
      </c>
      <c r="E775" s="88">
        <f ca="1">COUNTIF($G$6:G775,G775)+COUNTIF(OFFSET($P$6,0,0,IF(MOD(ROW(P775),5)&lt;&gt;0,INT((ROW(P775)-ROW($P$6)+1)/5)*5,INT((ROW(P775)-ROW($P$6))/5)*5),1),G775)</f>
        <v>333</v>
      </c>
      <c r="F775" s="88" t="str">
        <f t="shared" si="320"/>
        <v/>
      </c>
      <c r="G775" s="183">
        <f>TKB!$C$23</f>
        <v>0</v>
      </c>
      <c r="H775" s="89"/>
      <c r="I775" s="90" t="str">
        <f t="shared" si="321"/>
        <v/>
      </c>
      <c r="J775" s="91" t="str">
        <f t="shared" si="327"/>
        <v/>
      </c>
      <c r="K775" s="72"/>
      <c r="L775" s="202"/>
      <c r="M775" s="87">
        <v>5</v>
      </c>
      <c r="N775" s="84" t="str">
        <f ca="1">IF(P775=0,"",COUNTIF($P$6:P775,P775)+COUNTIF(OFFSET($G$6,0,0,INT((ROW(G775)-ROW($G$6))/5+1)*5,1),P775))</f>
        <v/>
      </c>
      <c r="O775" s="92" t="str">
        <f t="shared" si="323"/>
        <v/>
      </c>
      <c r="P775" s="183">
        <f>TKB!$D$23</f>
        <v>0</v>
      </c>
      <c r="Q775" s="89"/>
      <c r="R775" s="90" t="str">
        <f t="shared" si="324"/>
        <v/>
      </c>
      <c r="S775" s="91" t="str">
        <f t="shared" si="325"/>
        <v/>
      </c>
      <c r="U775" s="42"/>
      <c r="V775" s="122"/>
      <c r="W775" s="126"/>
      <c r="X775" s="78"/>
    </row>
    <row r="776" spans="1:24" s="77" customFormat="1" ht="24" customHeight="1" x14ac:dyDescent="0.2">
      <c r="A776" s="34" t="str">
        <f t="shared" si="302"/>
        <v/>
      </c>
      <c r="B776" s="35">
        <f t="shared" si="326"/>
        <v>26</v>
      </c>
      <c r="C776" s="197" t="str">
        <f>CONCATENATE("Sáu ",CHAR(10),DAY(V753+4),"/",MONTH(V753+4))</f>
        <v>Sáu 
5/3</v>
      </c>
      <c r="D776" s="67">
        <v>1</v>
      </c>
      <c r="E776" s="68">
        <f ca="1">COUNTIF($G$6:G776,G776)+COUNTIF(OFFSET($P$6,0,0,IF(MOD(ROW(P776),5)&lt;&gt;0,INT((ROW(P776)-ROW($P$6)+1)/5)*5,INT((ROW(P776)-ROW($P$6))/5)*5),1),G776)</f>
        <v>26</v>
      </c>
      <c r="F776" s="68">
        <f t="shared" ca="1" si="320"/>
        <v>26</v>
      </c>
      <c r="G776" s="182" t="str">
        <f>TKB!$C$24</f>
        <v>Mĩ thuật TC</v>
      </c>
      <c r="H776" s="93"/>
      <c r="I776" s="70" t="str">
        <f t="shared" ca="1" si="321"/>
        <v>VT: đề tài ngày hội quê em</v>
      </c>
      <c r="J776" s="71">
        <f t="shared" ca="1" si="327"/>
        <v>0</v>
      </c>
      <c r="K776" s="72"/>
      <c r="L776" s="197" t="str">
        <f>+C776</f>
        <v>Sáu 
5/3</v>
      </c>
      <c r="M776" s="67">
        <v>1</v>
      </c>
      <c r="N776" s="94">
        <f ca="1">IF(P776=0,"",COUNTIF($P$6:P776,P776)+COUNTIF(OFFSET($G$6,0,0,INT((ROW(G776)-ROW($G$6))/5+1)*5,1),P776))</f>
        <v>78</v>
      </c>
      <c r="O776" s="94" t="e">
        <f t="shared" ca="1" si="323"/>
        <v>#N/A</v>
      </c>
      <c r="P776" s="181" t="str">
        <f>TKB!$D$24</f>
        <v>HDH-T</v>
      </c>
      <c r="Q776" s="93"/>
      <c r="R776" s="82" t="e">
        <f t="shared" ca="1" si="324"/>
        <v>#N/A</v>
      </c>
      <c r="S776" s="71" t="e">
        <f t="shared" ca="1" si="325"/>
        <v>#N/A</v>
      </c>
      <c r="U776" s="42"/>
      <c r="V776" s="122"/>
      <c r="W776" s="126"/>
      <c r="X776" s="78"/>
    </row>
    <row r="777" spans="1:24" s="77" customFormat="1" ht="24" customHeight="1" x14ac:dyDescent="0.2">
      <c r="A777" s="34" t="str">
        <f t="shared" si="302"/>
        <v/>
      </c>
      <c r="B777" s="35">
        <f t="shared" si="326"/>
        <v>26</v>
      </c>
      <c r="C777" s="198"/>
      <c r="D777" s="79">
        <v>2</v>
      </c>
      <c r="E777" s="80">
        <f ca="1">COUNTIF($G$6:G777,G777)+COUNTIF(OFFSET($P$6,0,0,IF(MOD(ROW(P777),5)&lt;&gt;0,INT((ROW(P777)-ROW($P$6)+1)/5)*5,INT((ROW(P777)-ROW($P$6))/5)*5),1),G777)</f>
        <v>26</v>
      </c>
      <c r="F777" s="80">
        <f t="shared" ca="1" si="320"/>
        <v>26</v>
      </c>
      <c r="G777" s="182" t="str">
        <f>TKB!$C$25</f>
        <v>Tập làm văn</v>
      </c>
      <c r="H777" s="81"/>
      <c r="I777" s="82" t="str">
        <f t="shared" ca="1" si="321"/>
        <v>Đáp lời đồng ý. Tả ngắn về biển</v>
      </c>
      <c r="J777" s="83" t="str">
        <f t="shared" ca="1" si="327"/>
        <v>MT-MC,bảng phụ</v>
      </c>
      <c r="K777" s="72"/>
      <c r="L777" s="198"/>
      <c r="M777" s="79">
        <v>2</v>
      </c>
      <c r="N777" s="84">
        <f ca="1">IF(P777=0,"",COUNTIF($P$6:P777,P777)+COUNTIF(OFFSET($G$6,0,0,INT((ROW(G777)-ROW($G$6))/5+1)*5,1),P777))</f>
        <v>26</v>
      </c>
      <c r="O777" s="84">
        <f t="shared" ca="1" si="323"/>
        <v>26</v>
      </c>
      <c r="P777" s="182" t="str">
        <f>TKB!$D$25</f>
        <v>HĐTT-SHL</v>
      </c>
      <c r="Q777" s="81"/>
      <c r="R777" s="82" t="str">
        <f t="shared" ca="1" si="324"/>
        <v>Sơ kết tuần 26</v>
      </c>
      <c r="S777" s="83" t="str">
        <f t="shared" ca="1" si="325"/>
        <v>phần thưởng</v>
      </c>
      <c r="U777" s="42"/>
      <c r="V777" s="122"/>
      <c r="W777" s="126"/>
      <c r="X777" s="78"/>
    </row>
    <row r="778" spans="1:24" s="77" customFormat="1" ht="24" customHeight="1" x14ac:dyDescent="0.2">
      <c r="A778" s="34" t="str">
        <f t="shared" si="302"/>
        <v/>
      </c>
      <c r="B778" s="35">
        <f t="shared" si="326"/>
        <v>26</v>
      </c>
      <c r="C778" s="198"/>
      <c r="D778" s="73">
        <v>3</v>
      </c>
      <c r="E778" s="84">
        <f ca="1">COUNTIF($G$6:G778,G778)+COUNTIF(OFFSET($P$6,0,0,IF(MOD(ROW(P778),5)&lt;&gt;0,INT((ROW(P778)-ROW($P$6)+1)/5)*5,INT((ROW(P778)-ROW($P$6))/5)*5),1),G778)</f>
        <v>130</v>
      </c>
      <c r="F778" s="84">
        <f t="shared" ca="1" si="320"/>
        <v>130</v>
      </c>
      <c r="G778" s="182" t="str">
        <f>TKB!$C$26</f>
        <v>Toán</v>
      </c>
      <c r="H778" s="81"/>
      <c r="I778" s="82" t="str">
        <f t="shared" ca="1" si="321"/>
        <v>Chu vi hình tứ giác</v>
      </c>
      <c r="J778" s="83" t="str">
        <f t="shared" ca="1" si="327"/>
        <v>SGK, bảng phụ, MT-MC</v>
      </c>
      <c r="K778" s="72"/>
      <c r="L778" s="198"/>
      <c r="M778" s="73">
        <v>3</v>
      </c>
      <c r="N778" s="84" t="str">
        <f ca="1">IF(P778=0,"",COUNTIF($P$6:P778,P778)+COUNTIF(OFFSET($G$6,0,0,INT((ROW(G778)-ROW($G$6))/5+1)*5,1),P778))</f>
        <v/>
      </c>
      <c r="O778" s="74" t="str">
        <f t="shared" si="323"/>
        <v/>
      </c>
      <c r="P778" s="185">
        <f>TKB!$D$26</f>
        <v>0</v>
      </c>
      <c r="Q778" s="81"/>
      <c r="R778" s="82" t="str">
        <f t="shared" si="324"/>
        <v/>
      </c>
      <c r="S778" s="83" t="str">
        <f t="shared" si="325"/>
        <v/>
      </c>
      <c r="U778" s="42"/>
      <c r="V778" s="122"/>
      <c r="W778" s="126"/>
      <c r="X778" s="78"/>
    </row>
    <row r="779" spans="1:24" s="77" customFormat="1" ht="24" customHeight="1" x14ac:dyDescent="0.2">
      <c r="A779" s="34" t="str">
        <f t="shared" si="302"/>
        <v/>
      </c>
      <c r="B779" s="35">
        <f t="shared" si="326"/>
        <v>26</v>
      </c>
      <c r="C779" s="198"/>
      <c r="D779" s="79">
        <v>4</v>
      </c>
      <c r="E779" s="84">
        <f ca="1">COUNTIF($G$6:G779,G779)+COUNTIF(OFFSET($P$6,0,0,IF(MOD(ROW(P779),5)&lt;&gt;0,INT((ROW(P779)-ROW($P$6)+1)/5)*5,INT((ROW(P779)-ROW($P$6))/5)*5),1),G779)</f>
        <v>26</v>
      </c>
      <c r="F779" s="84">
        <f t="shared" ca="1" si="320"/>
        <v>26</v>
      </c>
      <c r="G779" s="182" t="str">
        <f>TKB!$C$27</f>
        <v>Đạo đức</v>
      </c>
      <c r="H779" s="81"/>
      <c r="I779" s="82" t="str">
        <f t="shared" ca="1" si="321"/>
        <v>Lịch sự khi đến nhà người khác (tiết 1)</v>
      </c>
      <c r="J779" s="83" t="str">
        <f t="shared" ca="1" si="327"/>
        <v>Tranh, máy chiếu</v>
      </c>
      <c r="K779" s="72"/>
      <c r="L779" s="198"/>
      <c r="M779" s="79">
        <v>4</v>
      </c>
      <c r="N779" s="84" t="str">
        <f ca="1">IF(P779=0,"",COUNTIF($P$6:P779,P779)+COUNTIF(OFFSET($G$6,0,0,INT((ROW(G779)-ROW($G$6))/5+1)*5,1),P779))</f>
        <v/>
      </c>
      <c r="O779" s="84" t="str">
        <f t="shared" si="323"/>
        <v/>
      </c>
      <c r="P779" s="182">
        <f>TKB!$D$27</f>
        <v>0</v>
      </c>
      <c r="Q779" s="81"/>
      <c r="R779" s="82" t="str">
        <f t="shared" si="324"/>
        <v/>
      </c>
      <c r="S779" s="83" t="str">
        <f t="shared" si="325"/>
        <v/>
      </c>
      <c r="U779" s="42"/>
      <c r="V779" s="122"/>
      <c r="W779" s="126"/>
      <c r="X779" s="78"/>
    </row>
    <row r="780" spans="1:24" s="77" customFormat="1" ht="24" customHeight="1" thickBot="1" x14ac:dyDescent="0.25">
      <c r="A780" s="34" t="str">
        <f t="shared" si="302"/>
        <v/>
      </c>
      <c r="B780" s="35">
        <f t="shared" si="326"/>
        <v>26</v>
      </c>
      <c r="C780" s="199"/>
      <c r="D780" s="96">
        <v>5</v>
      </c>
      <c r="E780" s="97">
        <f ca="1">COUNTIF($G$6:G780,G780)+COUNTIF(OFFSET($P$6,0,0,IF(MOD(ROW(P780),5)&lt;&gt;0,INT((ROW(P780)-ROW($P$6)+1)/5)*5,INT((ROW(P780)-ROW($P$6))/5)*5),1),G780)</f>
        <v>335</v>
      </c>
      <c r="F780" s="97" t="str">
        <f t="shared" si="320"/>
        <v/>
      </c>
      <c r="G780" s="184">
        <f>TKB!$C$28</f>
        <v>0</v>
      </c>
      <c r="H780" s="98" t="str">
        <f t="shared" ref="H780" si="328">IF(AND($M$1&lt;&gt;"",F780&lt;&gt;""),$M$1,IF(LEN(G780)&gt;$Q$1,RIGHT(G780,$Q$1),""))</f>
        <v/>
      </c>
      <c r="I780" s="99" t="str">
        <f t="shared" si="321"/>
        <v/>
      </c>
      <c r="J780" s="100" t="str">
        <f t="shared" si="327"/>
        <v/>
      </c>
      <c r="K780" s="72"/>
      <c r="L780" s="199"/>
      <c r="M780" s="101">
        <v>5</v>
      </c>
      <c r="N780" s="97" t="str">
        <f ca="1">IF(P780=0,"",COUNTIF($P$6:P780,P780)+COUNTIF(OFFSET($G$6,0,0,INT((ROW(G780)-ROW($G$6))/5+1)*5,1),P780))</f>
        <v/>
      </c>
      <c r="O780" s="97" t="str">
        <f t="shared" si="323"/>
        <v/>
      </c>
      <c r="P780" s="184">
        <f>TKB!$D$28</f>
        <v>0</v>
      </c>
      <c r="Q780" s="98" t="str">
        <f t="shared" ref="Q780" si="329">IF(AND($M$1&lt;&gt;"",O780&lt;&gt;""),$M$1,IF(LEN(P780)&gt;$Q$1,RIGHT(P780,$Q$1),""))</f>
        <v/>
      </c>
      <c r="R780" s="99" t="str">
        <f t="shared" si="324"/>
        <v/>
      </c>
      <c r="S780" s="100" t="str">
        <f t="shared" si="325"/>
        <v/>
      </c>
      <c r="U780" s="42"/>
      <c r="V780" s="122"/>
      <c r="W780" s="126"/>
      <c r="X780" s="78"/>
    </row>
    <row r="781" spans="1:24" s="34" customFormat="1" ht="24" customHeight="1" x14ac:dyDescent="0.2">
      <c r="A781" s="34" t="str">
        <f t="shared" si="302"/>
        <v/>
      </c>
      <c r="B781" s="35">
        <f t="shared" si="326"/>
        <v>26</v>
      </c>
      <c r="C781" s="206"/>
      <c r="D781" s="206"/>
      <c r="E781" s="206"/>
      <c r="F781" s="206"/>
      <c r="G781" s="206"/>
      <c r="H781" s="206"/>
      <c r="I781" s="206"/>
      <c r="J781" s="206"/>
      <c r="K781" s="179"/>
      <c r="L781" s="207"/>
      <c r="M781" s="207"/>
      <c r="N781" s="207"/>
      <c r="O781" s="207"/>
      <c r="P781" s="207"/>
      <c r="Q781" s="207"/>
      <c r="R781" s="207"/>
      <c r="S781" s="207"/>
      <c r="U781" s="42"/>
      <c r="V781" s="122"/>
      <c r="W781" s="126"/>
      <c r="X781" s="43"/>
    </row>
    <row r="782" spans="1:24" s="34" customFormat="1" ht="57.95" customHeight="1" x14ac:dyDescent="0.2">
      <c r="A782" s="34" t="str">
        <f t="shared" si="302"/>
        <v/>
      </c>
      <c r="B782" s="35">
        <f t="shared" ref="B782" si="330">+B783</f>
        <v>27</v>
      </c>
      <c r="C782" s="102" t="str">
        <f>'HUONG DAN'!B54</f>
        <v>©Trường Tiểu học Lê Ngọc Hân, Gia Lâm</v>
      </c>
      <c r="D782" s="179"/>
      <c r="E782" s="103"/>
      <c r="F782" s="103"/>
      <c r="G782" s="104"/>
      <c r="H782" s="104"/>
      <c r="I782" s="104"/>
      <c r="J782" s="104"/>
      <c r="K782" s="104"/>
      <c r="L782" s="180"/>
      <c r="M782" s="180"/>
      <c r="N782" s="105"/>
      <c r="O782" s="105"/>
      <c r="P782" s="106"/>
      <c r="Q782" s="106"/>
      <c r="R782" s="208"/>
      <c r="S782" s="208"/>
      <c r="U782" s="42"/>
      <c r="V782" s="122"/>
      <c r="W782" s="126"/>
      <c r="X782" s="43"/>
    </row>
    <row r="783" spans="1:24" s="34" customFormat="1" ht="24" customHeight="1" thickBot="1" x14ac:dyDescent="0.25">
      <c r="A783" s="34" t="str">
        <f t="shared" si="302"/>
        <v/>
      </c>
      <c r="B783" s="35">
        <f t="shared" ref="B783" si="331">+C783</f>
        <v>27</v>
      </c>
      <c r="C783" s="203">
        <f>+C753+1</f>
        <v>27</v>
      </c>
      <c r="D783" s="203"/>
      <c r="E783" s="44"/>
      <c r="F783" s="103" t="str">
        <f>CONCATENATE("(Từ ngày ",DAY(V783)&amp;"/"&amp; MONTH(V783) &amp;"/"&amp;YEAR(V783)&amp; " đến ngày "  &amp;DAY(V783+4)&amp;  "/" &amp; MONTH(V783+4) &amp; "/" &amp; YEAR(V783+4),")")</f>
        <v>(Từ ngày 8/3/2021 đến ngày 12/3/2021)</v>
      </c>
      <c r="G783" s="104"/>
      <c r="H783" s="104"/>
      <c r="I783" s="40"/>
      <c r="J783" s="40"/>
      <c r="K783" s="40"/>
      <c r="L783" s="48"/>
      <c r="M783" s="48"/>
      <c r="N783" s="49"/>
      <c r="O783" s="49"/>
      <c r="P783" s="50"/>
      <c r="Q783" s="50"/>
      <c r="R783" s="47"/>
      <c r="S783" s="47"/>
      <c r="U783" s="51" t="s">
        <v>32</v>
      </c>
      <c r="V783" s="122">
        <f>$U$1+(C783-1)*7+W783</f>
        <v>44263</v>
      </c>
      <c r="W783" s="127">
        <v>0</v>
      </c>
      <c r="X783" s="43"/>
    </row>
    <row r="784" spans="1:24" s="52" customFormat="1" ht="24" customHeight="1" x14ac:dyDescent="0.2">
      <c r="A784" s="34" t="str">
        <f t="shared" ref="A784:A847" si="332">IF(OR(B784=$G$1,$G$1="toàn bộ"),"in","")</f>
        <v/>
      </c>
      <c r="B784" s="35">
        <f t="shared" ref="B784:B785" si="333">+B783</f>
        <v>27</v>
      </c>
      <c r="C784" s="204" t="s">
        <v>31</v>
      </c>
      <c r="D784" s="204"/>
      <c r="E784" s="205"/>
      <c r="F784" s="204"/>
      <c r="G784" s="204"/>
      <c r="H784" s="204"/>
      <c r="I784" s="204"/>
      <c r="J784" s="204"/>
      <c r="K784" s="107"/>
      <c r="L784" s="204" t="s">
        <v>0</v>
      </c>
      <c r="M784" s="204"/>
      <c r="N784" s="204"/>
      <c r="O784" s="204"/>
      <c r="P784" s="204"/>
      <c r="Q784" s="204"/>
      <c r="R784" s="204"/>
      <c r="S784" s="204"/>
      <c r="U784" s="42"/>
      <c r="V784" s="123"/>
      <c r="W784" s="128"/>
      <c r="X784" s="53"/>
    </row>
    <row r="785" spans="1:24" s="64" customFormat="1" ht="42.75" x14ac:dyDescent="0.2">
      <c r="A785" s="34" t="str">
        <f t="shared" si="332"/>
        <v/>
      </c>
      <c r="B785" s="35">
        <f t="shared" si="333"/>
        <v>27</v>
      </c>
      <c r="C785" s="108" t="s">
        <v>1</v>
      </c>
      <c r="D785" s="109" t="s">
        <v>2</v>
      </c>
      <c r="E785" s="110" t="s">
        <v>25</v>
      </c>
      <c r="F785" s="110" t="s">
        <v>3</v>
      </c>
      <c r="G785" s="111" t="s">
        <v>10</v>
      </c>
      <c r="H785" s="111" t="s">
        <v>24</v>
      </c>
      <c r="I785" s="111" t="s">
        <v>4</v>
      </c>
      <c r="J785" s="112" t="s">
        <v>5</v>
      </c>
      <c r="K785" s="59"/>
      <c r="L785" s="60" t="s">
        <v>1</v>
      </c>
      <c r="M785" s="61" t="s">
        <v>2</v>
      </c>
      <c r="N785" s="62" t="s">
        <v>25</v>
      </c>
      <c r="O785" s="56" t="s">
        <v>3</v>
      </c>
      <c r="P785" s="63" t="s">
        <v>11</v>
      </c>
      <c r="Q785" s="63" t="s">
        <v>24</v>
      </c>
      <c r="R785" s="63" t="s">
        <v>4</v>
      </c>
      <c r="S785" s="58" t="s">
        <v>5</v>
      </c>
      <c r="U785" s="65"/>
      <c r="V785" s="124"/>
      <c r="W785" s="129"/>
      <c r="X785" s="66"/>
    </row>
    <row r="786" spans="1:24" s="77" customFormat="1" ht="24" customHeight="1" x14ac:dyDescent="0.2">
      <c r="A786" s="34" t="str">
        <f t="shared" si="332"/>
        <v/>
      </c>
      <c r="B786" s="35">
        <f t="shared" si="326"/>
        <v>27</v>
      </c>
      <c r="C786" s="197" t="str">
        <f>CONCATENATE("Hai  ",CHAR(10),DAY(V783),"/",MONTH(V783))</f>
        <v>Hai  
8/3</v>
      </c>
      <c r="D786" s="67">
        <v>1</v>
      </c>
      <c r="E786" s="68">
        <f ca="1">COUNTIF($G$6:G786,G786)+COUNTIF(OFFSET($P$6,0,0,IF(MOD(ROW(P786),5)&lt;&gt;0,INT((ROW(P786)-ROW($P$6)+1)/5)*5,INT((ROW(P786)-ROW($P$6))/5)*5),1),G786)</f>
        <v>27</v>
      </c>
      <c r="F786" s="68">
        <f t="shared" ref="F786:F810" ca="1" si="334">IF(G786=0,"",VLOOKUP(E786&amp;G786,PPCT,2,0))</f>
        <v>27</v>
      </c>
      <c r="G786" s="181" t="str">
        <f>TKB!$C$4</f>
        <v>HĐTT-CC</v>
      </c>
      <c r="H786" s="69"/>
      <c r="I786" s="70" t="str">
        <f t="shared" ref="I786:I810" ca="1" si="335">IF(G786=0,"",VLOOKUP(E786&amp;G786,PPCT,6,0))</f>
        <v>Chào cờ</v>
      </c>
      <c r="J786" s="71">
        <f t="shared" ref="J786:J798" ca="1" si="336">IF(G786=0,"",VLOOKUP(E786&amp;G786,PPCT,7,0))</f>
        <v>0</v>
      </c>
      <c r="K786" s="72"/>
      <c r="L786" s="198" t="str">
        <f>+C786</f>
        <v>Hai  
8/3</v>
      </c>
      <c r="M786" s="73">
        <v>1</v>
      </c>
      <c r="N786" s="74">
        <f ca="1">IF(P786=0,"",COUNTIF($P$6:P786,P786)+COUNTIF(OFFSET($G$6,0,0,INT((ROW(G786)-ROW($G$6))/5+1)*5,1),P786))</f>
        <v>27</v>
      </c>
      <c r="O786" s="68">
        <f t="shared" ref="O786:O810" ca="1" si="337">IF(P786=0,"",VLOOKUP(N786&amp;P786,PPCT,2,0))</f>
        <v>27</v>
      </c>
      <c r="P786" s="185" t="str">
        <f>TKB!$D$4</f>
        <v>Âm nhạc</v>
      </c>
      <c r="Q786" s="69"/>
      <c r="R786" s="75" t="str">
        <f t="shared" ref="R786:R810" ca="1" si="338">IF(P786=0,"",VLOOKUP(N786&amp;P786,PPCT,6,0))</f>
        <v>Ôn tạp bài hát: Chim chích bông</v>
      </c>
      <c r="S786" s="76">
        <f t="shared" ref="S786:S810" ca="1" si="339">IF(P786=0,"",VLOOKUP(N786&amp;P786,PPCT,7,0))</f>
        <v>0</v>
      </c>
      <c r="U786" s="42"/>
      <c r="V786" s="122"/>
      <c r="W786" s="126"/>
      <c r="X786" s="78"/>
    </row>
    <row r="787" spans="1:24" s="77" customFormat="1" ht="24" customHeight="1" x14ac:dyDescent="0.2">
      <c r="A787" s="34" t="str">
        <f t="shared" si="332"/>
        <v/>
      </c>
      <c r="B787" s="35">
        <f t="shared" si="326"/>
        <v>27</v>
      </c>
      <c r="C787" s="198"/>
      <c r="D787" s="79">
        <v>2</v>
      </c>
      <c r="E787" s="80">
        <f ca="1">COUNTIF($G$6:G787,G787)+COUNTIF(OFFSET($P$6,0,0,IF(MOD(ROW(P787),5)&lt;&gt;0,INT((ROW(P787)-ROW($P$6)+1)/5)*5,INT((ROW(P787)-ROW($P$6))/5)*5),1),G787)</f>
        <v>131</v>
      </c>
      <c r="F787" s="80">
        <f t="shared" ca="1" si="334"/>
        <v>131</v>
      </c>
      <c r="G787" s="182" t="str">
        <f>TKB!$C$5</f>
        <v>Toán</v>
      </c>
      <c r="H787" s="81"/>
      <c r="I787" s="82" t="str">
        <f t="shared" ca="1" si="335"/>
        <v>Số 1 trong phép nhân; phép cộng.</v>
      </c>
      <c r="J787" s="83" t="str">
        <f t="shared" ca="1" si="336"/>
        <v>SGK, bảng phụ, MT-MC</v>
      </c>
      <c r="K787" s="72"/>
      <c r="L787" s="198"/>
      <c r="M787" s="79">
        <v>2</v>
      </c>
      <c r="N787" s="84">
        <f ca="1">IF(P787=0,"",COUNTIF($P$6:P787,P787)+COUNTIF(OFFSET($G$6,0,0,INT((ROW(G787)-ROW($G$6))/5+1)*5,1),P787))</f>
        <v>53</v>
      </c>
      <c r="O787" s="84">
        <f t="shared" ca="1" si="337"/>
        <v>53</v>
      </c>
      <c r="P787" s="182" t="str">
        <f>TKB!$D$5</f>
        <v>Thể dục</v>
      </c>
      <c r="Q787" s="81"/>
      <c r="R787" s="82" t="str">
        <f t="shared" ca="1" si="338"/>
        <v xml:space="preserve"> Hoàn thiện bài tập RLTTCB.</v>
      </c>
      <c r="S787" s="85">
        <f t="shared" ca="1" si="339"/>
        <v>0</v>
      </c>
      <c r="U787" s="42"/>
      <c r="V787" s="122"/>
      <c r="W787" s="126"/>
      <c r="X787" s="78"/>
    </row>
    <row r="788" spans="1:24" s="77" customFormat="1" ht="24" customHeight="1" x14ac:dyDescent="0.2">
      <c r="A788" s="34" t="str">
        <f t="shared" si="332"/>
        <v/>
      </c>
      <c r="B788" s="35">
        <f t="shared" si="326"/>
        <v>27</v>
      </c>
      <c r="C788" s="198"/>
      <c r="D788" s="73">
        <v>3</v>
      </c>
      <c r="E788" s="84">
        <f ca="1">COUNTIF($G$6:G788,G788)+COUNTIF(OFFSET($P$6,0,0,IF(MOD(ROW(P788),5)&lt;&gt;0,INT((ROW(P788)-ROW($P$6)+1)/5)*5,INT((ROW(P788)-ROW($P$6))/5)*5),1),G788)</f>
        <v>79</v>
      </c>
      <c r="F788" s="84">
        <f t="shared" ca="1" si="334"/>
        <v>79</v>
      </c>
      <c r="G788" s="182" t="str">
        <f>TKB!$C$6</f>
        <v>Tập đọc</v>
      </c>
      <c r="H788" s="81"/>
      <c r="I788" s="82" t="str">
        <f t="shared" ca="1" si="335"/>
        <v>Ôn tập giữa học kì II</v>
      </c>
      <c r="J788" s="83" t="str">
        <f t="shared" ca="1" si="336"/>
        <v>Phiếu thăm</v>
      </c>
      <c r="K788" s="72"/>
      <c r="L788" s="198"/>
      <c r="M788" s="73">
        <v>3</v>
      </c>
      <c r="N788" s="84">
        <f ca="1">IF(P788=0,"",COUNTIF($P$6:P788,P788)+COUNTIF(OFFSET($G$6,0,0,INT((ROW(G788)-ROW($G$6))/5+1)*5,1),P788))</f>
        <v>79</v>
      </c>
      <c r="O788" s="74">
        <f t="shared" ca="1" si="337"/>
        <v>79</v>
      </c>
      <c r="P788" s="185" t="str">
        <f>TKB!$D$6</f>
        <v>HDH-TV</v>
      </c>
      <c r="Q788" s="81"/>
      <c r="R788" s="75" t="str">
        <f t="shared" ca="1" si="338"/>
        <v>Tập làm văn</v>
      </c>
      <c r="S788" s="83" t="str">
        <f t="shared" ca="1" si="339"/>
        <v>Vở CEHTV, BP, PM</v>
      </c>
      <c r="U788" s="42"/>
      <c r="V788" s="122"/>
      <c r="W788" s="126"/>
      <c r="X788" s="78"/>
    </row>
    <row r="789" spans="1:24" s="77" customFormat="1" ht="24" customHeight="1" x14ac:dyDescent="0.2">
      <c r="A789" s="34" t="str">
        <f t="shared" si="332"/>
        <v/>
      </c>
      <c r="B789" s="35">
        <f t="shared" si="326"/>
        <v>27</v>
      </c>
      <c r="C789" s="198"/>
      <c r="D789" s="79">
        <v>4</v>
      </c>
      <c r="E789" s="84">
        <f ca="1">COUNTIF($G$6:G789,G789)+COUNTIF(OFFSET($P$6,0,0,IF(MOD(ROW(P789),5)&lt;&gt;0,INT((ROW(P789)-ROW($P$6)+1)/5)*5,INT((ROW(P789)-ROW($P$6))/5)*5),1),G789)</f>
        <v>80</v>
      </c>
      <c r="F789" s="84">
        <f t="shared" ca="1" si="334"/>
        <v>80</v>
      </c>
      <c r="G789" s="182" t="str">
        <f>TKB!$C$7</f>
        <v>Tập đọc</v>
      </c>
      <c r="H789" s="81"/>
      <c r="I789" s="82" t="str">
        <f t="shared" ca="1" si="335"/>
        <v>Ôn tập giữa học kì II</v>
      </c>
      <c r="J789" s="83" t="str">
        <f t="shared" ca="1" si="336"/>
        <v>Phiếu thăm</v>
      </c>
      <c r="K789" s="72"/>
      <c r="L789" s="198"/>
      <c r="M789" s="79">
        <v>4</v>
      </c>
      <c r="N789" s="84" t="str">
        <f ca="1">IF(P789=0,"",COUNTIF($P$6:P789,P789)+COUNTIF(OFFSET($G$6,0,0,INT((ROW(G789)-ROW($G$6))/5+1)*5,1),P789))</f>
        <v/>
      </c>
      <c r="O789" s="84" t="str">
        <f t="shared" si="337"/>
        <v/>
      </c>
      <c r="P789" s="182">
        <f>TKB!$D$7</f>
        <v>0</v>
      </c>
      <c r="Q789" s="81"/>
      <c r="R789" s="82" t="str">
        <f t="shared" si="338"/>
        <v/>
      </c>
      <c r="S789" s="76" t="str">
        <f t="shared" si="339"/>
        <v/>
      </c>
      <c r="U789" s="42"/>
      <c r="V789" s="122"/>
      <c r="W789" s="126"/>
      <c r="X789" s="78"/>
    </row>
    <row r="790" spans="1:24" s="77" customFormat="1" ht="24" customHeight="1" x14ac:dyDescent="0.2">
      <c r="A790" s="34" t="str">
        <f t="shared" si="332"/>
        <v/>
      </c>
      <c r="B790" s="35">
        <f t="shared" si="326"/>
        <v>27</v>
      </c>
      <c r="C790" s="198"/>
      <c r="D790" s="87">
        <v>5</v>
      </c>
      <c r="E790" s="88">
        <f ca="1">COUNTIF($G$6:G790,G790)+COUNTIF(OFFSET($P$6,0,0,IF(MOD(ROW(P790),5)&lt;&gt;0,INT((ROW(P790)-ROW($P$6)+1)/5)*5,INT((ROW(P790)-ROW($P$6))/5)*5),1),G790)</f>
        <v>339</v>
      </c>
      <c r="F790" s="88" t="str">
        <f t="shared" si="334"/>
        <v/>
      </c>
      <c r="G790" s="183">
        <f>TKB!$C$8</f>
        <v>0</v>
      </c>
      <c r="H790" s="89"/>
      <c r="I790" s="90" t="str">
        <f t="shared" si="335"/>
        <v/>
      </c>
      <c r="J790" s="91" t="str">
        <f t="shared" si="336"/>
        <v/>
      </c>
      <c r="K790" s="72"/>
      <c r="L790" s="198"/>
      <c r="M790" s="87">
        <v>5</v>
      </c>
      <c r="N790" s="84" t="str">
        <f ca="1">IF(P790=0,"",COUNTIF($P$6:P790,P790)+COUNTIF(OFFSET($G$6,0,0,INT((ROW(G790)-ROW($G$6))/5+1)*5,1),P790))</f>
        <v/>
      </c>
      <c r="O790" s="92" t="str">
        <f t="shared" si="337"/>
        <v/>
      </c>
      <c r="P790" s="183">
        <f>TKB!$D$8</f>
        <v>0</v>
      </c>
      <c r="Q790" s="89"/>
      <c r="R790" s="90" t="str">
        <f t="shared" si="338"/>
        <v/>
      </c>
      <c r="S790" s="91" t="str">
        <f t="shared" si="339"/>
        <v/>
      </c>
      <c r="U790" s="42"/>
      <c r="V790" s="122"/>
      <c r="W790" s="126"/>
      <c r="X790" s="78"/>
    </row>
    <row r="791" spans="1:24" s="77" customFormat="1" ht="24" customHeight="1" x14ac:dyDescent="0.2">
      <c r="A791" s="34" t="str">
        <f t="shared" si="332"/>
        <v/>
      </c>
      <c r="B791" s="35">
        <f t="shared" si="326"/>
        <v>27</v>
      </c>
      <c r="C791" s="200" t="str">
        <f>CONCATENATE("Ba  ",CHAR(10),DAY(V783+1),"/",MONTH(V783+1))</f>
        <v>Ba  
9/3</v>
      </c>
      <c r="D791" s="67">
        <v>1</v>
      </c>
      <c r="E791" s="68">
        <f ca="1">COUNTIF($G$6:G791,G791)+COUNTIF(OFFSET($P$6,0,0,IF(MOD(ROW(P791),5)&lt;&gt;0,INT((ROW(P791)-ROW($P$6)+1)/5)*5,INT((ROW(P791)-ROW($P$6))/5)*5),1),G791)</f>
        <v>53</v>
      </c>
      <c r="F791" s="68">
        <f t="shared" ca="1" si="334"/>
        <v>53</v>
      </c>
      <c r="G791" s="182" t="str">
        <f>TKB!$C$9</f>
        <v>Chính tả</v>
      </c>
      <c r="H791" s="93"/>
      <c r="I791" s="70" t="str">
        <f t="shared" ca="1" si="335"/>
        <v>Ôn tập giữa học kì II</v>
      </c>
      <c r="J791" s="71" t="str">
        <f t="shared" ca="1" si="336"/>
        <v>vở mẫu, MT-MC</v>
      </c>
      <c r="K791" s="72"/>
      <c r="L791" s="200" t="str">
        <f>+C791</f>
        <v>Ba  
9/3</v>
      </c>
      <c r="M791" s="67">
        <v>1</v>
      </c>
      <c r="N791" s="94">
        <f ca="1">IF(P791=0,"",COUNTIF($P$6:P791,P791)+COUNTIF(OFFSET($G$6,0,0,INT((ROW(G791)-ROW($G$6))/5+1)*5,1),P791))</f>
        <v>27</v>
      </c>
      <c r="O791" s="94">
        <f t="shared" ca="1" si="337"/>
        <v>27</v>
      </c>
      <c r="P791" s="181" t="str">
        <f>TKB!$D$9</f>
        <v>Kể chuyện</v>
      </c>
      <c r="Q791" s="93"/>
      <c r="R791" s="70" t="str">
        <f t="shared" ca="1" si="338"/>
        <v>Ôn tập giữa học kì II</v>
      </c>
      <c r="S791" s="71" t="str">
        <f t="shared" ca="1" si="339"/>
        <v>Tranh SGK</v>
      </c>
      <c r="U791" s="42"/>
      <c r="V791" s="122"/>
      <c r="W791" s="126"/>
      <c r="X791" s="78"/>
    </row>
    <row r="792" spans="1:24" s="77" customFormat="1" ht="24" customHeight="1" x14ac:dyDescent="0.2">
      <c r="A792" s="34" t="str">
        <f t="shared" si="332"/>
        <v/>
      </c>
      <c r="B792" s="35">
        <f t="shared" si="326"/>
        <v>27</v>
      </c>
      <c r="C792" s="201"/>
      <c r="D792" s="79">
        <v>2</v>
      </c>
      <c r="E792" s="80">
        <f ca="1">COUNTIF($G$6:G792,G792)+COUNTIF(OFFSET($P$6,0,0,IF(MOD(ROW(P792),5)&lt;&gt;0,INT((ROW(P792)-ROW($P$6)+1)/5)*5,INT((ROW(P792)-ROW($P$6))/5)*5),1),G792)</f>
        <v>132</v>
      </c>
      <c r="F792" s="80">
        <f t="shared" ca="1" si="334"/>
        <v>132</v>
      </c>
      <c r="G792" s="182" t="str">
        <f>TKB!$C$10</f>
        <v>Toán</v>
      </c>
      <c r="H792" s="81"/>
      <c r="I792" s="82" t="str">
        <f t="shared" ca="1" si="335"/>
        <v>Số 0 trong phép nhân, phép cộng.</v>
      </c>
      <c r="J792" s="83" t="str">
        <f t="shared" ca="1" si="336"/>
        <v>SGK, bảng phụ, MT-MC</v>
      </c>
      <c r="K792" s="72"/>
      <c r="L792" s="201"/>
      <c r="M792" s="79">
        <v>2</v>
      </c>
      <c r="N792" s="84">
        <f ca="1">IF(P792=0,"",COUNTIF($P$6:P792,P792)+COUNTIF(OFFSET($G$6,0,0,INT((ROW(G792)-ROW($G$6))/5+1)*5,1),P792))</f>
        <v>54</v>
      </c>
      <c r="O792" s="84">
        <f t="shared" ca="1" si="337"/>
        <v>54</v>
      </c>
      <c r="P792" s="182" t="str">
        <f>TKB!$D$10</f>
        <v>Thể dục</v>
      </c>
      <c r="Q792" s="81"/>
      <c r="R792" s="82" t="str">
        <f t="shared" ca="1" si="338"/>
        <v xml:space="preserve"> Bài tập RLTTCB.</v>
      </c>
      <c r="S792" s="83">
        <f t="shared" ca="1" si="339"/>
        <v>0</v>
      </c>
      <c r="U792" s="42"/>
      <c r="V792" s="122"/>
      <c r="W792" s="126"/>
      <c r="X792" s="78"/>
    </row>
    <row r="793" spans="1:24" s="77" customFormat="1" ht="24" customHeight="1" x14ac:dyDescent="0.2">
      <c r="A793" s="34" t="str">
        <f t="shared" si="332"/>
        <v/>
      </c>
      <c r="B793" s="35">
        <f t="shared" si="326"/>
        <v>27</v>
      </c>
      <c r="C793" s="201"/>
      <c r="D793" s="79">
        <v>3</v>
      </c>
      <c r="E793" s="80">
        <f ca="1">COUNTIF($G$6:G793,G793)+COUNTIF(OFFSET($P$6,0,0,IF(MOD(ROW(P793),5)&lt;&gt;0,INT((ROW(P793)-ROW($P$6)+1)/5)*5,INT((ROW(P793)-ROW($P$6))/5)*5),1),G793)</f>
        <v>27</v>
      </c>
      <c r="F793" s="80">
        <f t="shared" ca="1" si="334"/>
        <v>27</v>
      </c>
      <c r="G793" s="182" t="str">
        <f>TKB!$C$11</f>
        <v>Mĩ thuật</v>
      </c>
      <c r="H793" s="81"/>
      <c r="I793" s="82" t="str">
        <f t="shared" ca="1" si="335"/>
        <v>Đồ vật theo em đến trường</v>
      </c>
      <c r="J793" s="83">
        <f t="shared" ca="1" si="336"/>
        <v>0</v>
      </c>
      <c r="K793" s="72"/>
      <c r="L793" s="201"/>
      <c r="M793" s="73">
        <v>3</v>
      </c>
      <c r="N793" s="84">
        <f ca="1">IF(P793=0,"",COUNTIF($P$6:P793,P793)+COUNTIF(OFFSET($G$6,0,0,INT((ROW(G793)-ROW($G$6))/5+1)*5,1),P793))</f>
        <v>80</v>
      </c>
      <c r="O793" s="74">
        <f t="shared" ca="1" si="337"/>
        <v>80</v>
      </c>
      <c r="P793" s="185" t="str">
        <f>TKB!$D$11</f>
        <v>HDH-TV</v>
      </c>
      <c r="Q793" s="81"/>
      <c r="R793" s="82" t="str">
        <f t="shared" ca="1" si="338"/>
        <v>Tập đọc-Chính tả</v>
      </c>
      <c r="S793" s="83" t="str">
        <f t="shared" ca="1" si="339"/>
        <v>Vở CEHTV, BP, PM</v>
      </c>
      <c r="U793" s="42"/>
      <c r="V793" s="122"/>
      <c r="W793" s="126"/>
      <c r="X793" s="78"/>
    </row>
    <row r="794" spans="1:24" s="77" customFormat="1" ht="24" customHeight="1" x14ac:dyDescent="0.2">
      <c r="A794" s="34" t="str">
        <f t="shared" si="332"/>
        <v/>
      </c>
      <c r="B794" s="35">
        <f t="shared" si="326"/>
        <v>27</v>
      </c>
      <c r="C794" s="201"/>
      <c r="D794" s="79">
        <v>4</v>
      </c>
      <c r="E794" s="84">
        <f ca="1">COUNTIF($G$6:G794,G794)+COUNTIF(OFFSET($P$6,0,0,IF(MOD(ROW(P794),5)&lt;&gt;0,INT((ROW(P794)-ROW($P$6)+1)/5)*5,INT((ROW(P794)-ROW($P$6))/5)*5),1),G794)</f>
        <v>53</v>
      </c>
      <c r="F794" s="84">
        <f t="shared" ca="1" si="334"/>
        <v>53</v>
      </c>
      <c r="G794" s="182" t="str">
        <f>TKB!$C$12</f>
        <v>Tiếng Anh</v>
      </c>
      <c r="H794" s="81"/>
      <c r="I794" s="82" t="str">
        <f t="shared" ca="1" si="335"/>
        <v>Unit 9. Lesson 6</v>
      </c>
      <c r="J794" s="83">
        <f t="shared" ca="1" si="336"/>
        <v>0</v>
      </c>
      <c r="K794" s="72"/>
      <c r="L794" s="201"/>
      <c r="M794" s="79">
        <v>4</v>
      </c>
      <c r="N794" s="84">
        <f ca="1">IF(P794=0,"",COUNTIF($P$6:P794,P794)+COUNTIF(OFFSET($G$6,0,0,INT((ROW(G794)-ROW($G$6))/5+1)*5,1),P794))</f>
        <v>79</v>
      </c>
      <c r="O794" s="84" t="e">
        <f t="shared" ca="1" si="337"/>
        <v>#N/A</v>
      </c>
      <c r="P794" s="182" t="str">
        <f>TKB!$D$12</f>
        <v>HDH-T</v>
      </c>
      <c r="Q794" s="81"/>
      <c r="R794" s="82" t="e">
        <f t="shared" ca="1" si="338"/>
        <v>#N/A</v>
      </c>
      <c r="S794" s="83" t="e">
        <f t="shared" ca="1" si="339"/>
        <v>#N/A</v>
      </c>
      <c r="U794" s="42"/>
      <c r="V794" s="122"/>
      <c r="W794" s="126"/>
      <c r="X794" s="78"/>
    </row>
    <row r="795" spans="1:24" s="77" customFormat="1" ht="24" customHeight="1" x14ac:dyDescent="0.2">
      <c r="A795" s="34" t="str">
        <f t="shared" si="332"/>
        <v/>
      </c>
      <c r="B795" s="35">
        <f t="shared" si="326"/>
        <v>27</v>
      </c>
      <c r="C795" s="202"/>
      <c r="D795" s="95">
        <v>5</v>
      </c>
      <c r="E795" s="88">
        <f ca="1">COUNTIF($G$6:G795,G795)+COUNTIF(OFFSET($P$6,0,0,IF(MOD(ROW(P795),5)&lt;&gt;0,INT((ROW(P795)-ROW($P$6)+1)/5)*5,INT((ROW(P795)-ROW($P$6))/5)*5),1),G795)</f>
        <v>342</v>
      </c>
      <c r="F795" s="88" t="str">
        <f t="shared" si="334"/>
        <v/>
      </c>
      <c r="G795" s="183">
        <f>TKB!$C$13</f>
        <v>0</v>
      </c>
      <c r="H795" s="89"/>
      <c r="I795" s="90" t="str">
        <f t="shared" si="335"/>
        <v/>
      </c>
      <c r="J795" s="91" t="str">
        <f t="shared" si="336"/>
        <v/>
      </c>
      <c r="K795" s="72"/>
      <c r="L795" s="202"/>
      <c r="M795" s="87">
        <v>5</v>
      </c>
      <c r="N795" s="84" t="str">
        <f ca="1">IF(P795=0,"",COUNTIF($P$6:P795,P795)+COUNTIF(OFFSET($G$6,0,0,INT((ROW(G795)-ROW($G$6))/5+1)*5,1),P795))</f>
        <v/>
      </c>
      <c r="O795" s="92" t="str">
        <f t="shared" si="337"/>
        <v/>
      </c>
      <c r="P795" s="183">
        <f>TKB!$D$13</f>
        <v>0</v>
      </c>
      <c r="Q795" s="89"/>
      <c r="R795" s="90" t="str">
        <f t="shared" si="338"/>
        <v/>
      </c>
      <c r="S795" s="91" t="str">
        <f t="shared" si="339"/>
        <v/>
      </c>
      <c r="U795" s="42"/>
      <c r="V795" s="122"/>
      <c r="W795" s="126"/>
      <c r="X795" s="78"/>
    </row>
    <row r="796" spans="1:24" s="77" customFormat="1" ht="24" customHeight="1" x14ac:dyDescent="0.2">
      <c r="A796" s="34" t="str">
        <f t="shared" si="332"/>
        <v/>
      </c>
      <c r="B796" s="35">
        <f t="shared" si="326"/>
        <v>27</v>
      </c>
      <c r="C796" s="200" t="str">
        <f>CONCATENATE("Tư ",CHAR(10),DAY(V783+2),"/",MONTH(V783+2))</f>
        <v>Tư 
10/3</v>
      </c>
      <c r="D796" s="67">
        <v>1</v>
      </c>
      <c r="E796" s="68">
        <f ca="1">COUNTIF($G$6:G796,G796)+COUNTIF(OFFSET($P$6,0,0,IF(MOD(ROW(P796),5)&lt;&gt;0,INT((ROW(P796)-ROW($P$6)+1)/5)*5,INT((ROW(P796)-ROW($P$6))/5)*5),1),G796)</f>
        <v>81</v>
      </c>
      <c r="F796" s="68">
        <f t="shared" ca="1" si="334"/>
        <v>81</v>
      </c>
      <c r="G796" s="182" t="str">
        <f>TKB!$C$14</f>
        <v>Tập đọc</v>
      </c>
      <c r="H796" s="93"/>
      <c r="I796" s="70" t="str">
        <f t="shared" ca="1" si="335"/>
        <v>Ôn tập giữa học kì II</v>
      </c>
      <c r="J796" s="71" t="str">
        <f t="shared" ca="1" si="336"/>
        <v>Phiếu thăm</v>
      </c>
      <c r="K796" s="72"/>
      <c r="L796" s="200" t="str">
        <f>+C796</f>
        <v>Tư 
10/3</v>
      </c>
      <c r="M796" s="67">
        <v>1</v>
      </c>
      <c r="N796" s="94">
        <f ca="1">IF(P796=0,"",COUNTIF($P$6:P796,P796)+COUNTIF(OFFSET($G$6,0,0,INT((ROW(G796)-ROW($G$6))/5+1)*5,1),P796))</f>
        <v>27</v>
      </c>
      <c r="O796" s="94">
        <f t="shared" ca="1" si="337"/>
        <v>27</v>
      </c>
      <c r="P796" s="181" t="str">
        <f>TKB!$D$14</f>
        <v>HĐTT-ĐS</v>
      </c>
      <c r="Q796" s="93"/>
      <c r="R796" s="70" t="str">
        <f t="shared" ca="1" si="338"/>
        <v>Đọc sách</v>
      </c>
      <c r="S796" s="71" t="str">
        <f t="shared" ca="1" si="339"/>
        <v>sách, truyện</v>
      </c>
      <c r="U796" s="42"/>
      <c r="V796" s="122"/>
      <c r="W796" s="126"/>
      <c r="X796" s="78"/>
    </row>
    <row r="797" spans="1:24" s="77" customFormat="1" ht="24" customHeight="1" x14ac:dyDescent="0.2">
      <c r="A797" s="34" t="str">
        <f t="shared" si="332"/>
        <v/>
      </c>
      <c r="B797" s="35">
        <f t="shared" si="326"/>
        <v>27</v>
      </c>
      <c r="C797" s="201"/>
      <c r="D797" s="79">
        <v>2</v>
      </c>
      <c r="E797" s="80">
        <f ca="1">COUNTIF($G$6:G797,G797)+COUNTIF(OFFSET($P$6,0,0,IF(MOD(ROW(P797),5)&lt;&gt;0,INT((ROW(P797)-ROW($P$6)+1)/5)*5,INT((ROW(P797)-ROW($P$6))/5)*5),1),G797)</f>
        <v>54</v>
      </c>
      <c r="F797" s="80">
        <f t="shared" ca="1" si="334"/>
        <v>54</v>
      </c>
      <c r="G797" s="182" t="str">
        <f>TKB!$C$15</f>
        <v>Tiếng Anh</v>
      </c>
      <c r="H797" s="81"/>
      <c r="I797" s="82" t="str">
        <f t="shared" ca="1" si="335"/>
        <v>Unit 9. Lesson 7 + 8</v>
      </c>
      <c r="J797" s="83">
        <f t="shared" ca="1" si="336"/>
        <v>0</v>
      </c>
      <c r="K797" s="72"/>
      <c r="L797" s="201"/>
      <c r="M797" s="79">
        <v>2</v>
      </c>
      <c r="N797" s="84">
        <f ca="1">IF(P797=0,"",COUNTIF($P$6:P797,P797)+COUNTIF(OFFSET($G$6,0,0,INT((ROW(G797)-ROW($G$6))/5+1)*5,1),P797))</f>
        <v>27</v>
      </c>
      <c r="O797" s="84">
        <f t="shared" ca="1" si="337"/>
        <v>30</v>
      </c>
      <c r="P797" s="181" t="str">
        <f>TKB!$D$15</f>
        <v>Âm nhạc TC</v>
      </c>
      <c r="Q797" s="81"/>
      <c r="R797" s="82" t="str">
        <f t="shared" ca="1" si="338"/>
        <v>Trò chơi âm nhạc</v>
      </c>
      <c r="S797" s="83">
        <f t="shared" ca="1" si="339"/>
        <v>0</v>
      </c>
      <c r="U797" s="42"/>
      <c r="V797" s="122"/>
      <c r="W797" s="126"/>
      <c r="X797" s="78"/>
    </row>
    <row r="798" spans="1:24" s="77" customFormat="1" ht="24" customHeight="1" x14ac:dyDescent="0.2">
      <c r="A798" s="34" t="str">
        <f t="shared" si="332"/>
        <v/>
      </c>
      <c r="B798" s="35">
        <f t="shared" si="326"/>
        <v>27</v>
      </c>
      <c r="C798" s="201"/>
      <c r="D798" s="79">
        <v>3</v>
      </c>
      <c r="E798" s="80">
        <f ca="1">COUNTIF($G$6:G798,G798)+COUNTIF(OFFSET($P$6,0,0,IF(MOD(ROW(P798),5)&lt;&gt;0,INT((ROW(P798)-ROW($P$6)+1)/5)*5,INT((ROW(P798)-ROW($P$6))/5)*5),1),G798)</f>
        <v>133</v>
      </c>
      <c r="F798" s="80">
        <f t="shared" ca="1" si="334"/>
        <v>133</v>
      </c>
      <c r="G798" s="182" t="str">
        <f>TKB!$C$16</f>
        <v>Toán</v>
      </c>
      <c r="H798" s="81"/>
      <c r="I798" s="82" t="str">
        <f t="shared" ca="1" si="335"/>
        <v>Luyện tập.</v>
      </c>
      <c r="J798" s="83" t="str">
        <f t="shared" ca="1" si="336"/>
        <v>SGK, bảng phụ, MT-MC</v>
      </c>
      <c r="K798" s="72"/>
      <c r="L798" s="201"/>
      <c r="M798" s="73">
        <v>3</v>
      </c>
      <c r="N798" s="84">
        <f ca="1">IF(P798=0,"",COUNTIF($P$6:P798,P798)+COUNTIF(OFFSET($G$6,0,0,INT((ROW(G798)-ROW($G$6))/5+1)*5,1),P798))</f>
        <v>80</v>
      </c>
      <c r="O798" s="74" t="e">
        <f t="shared" ca="1" si="337"/>
        <v>#N/A</v>
      </c>
      <c r="P798" s="185" t="str">
        <f>TKB!$D$16</f>
        <v>HDH-T</v>
      </c>
      <c r="Q798" s="81"/>
      <c r="R798" s="82" t="e">
        <f t="shared" ca="1" si="338"/>
        <v>#N/A</v>
      </c>
      <c r="S798" s="83" t="e">
        <f t="shared" ca="1" si="339"/>
        <v>#N/A</v>
      </c>
      <c r="U798" s="42"/>
      <c r="V798" s="122"/>
      <c r="W798" s="126"/>
      <c r="X798" s="78"/>
    </row>
    <row r="799" spans="1:24" s="77" customFormat="1" ht="24" customHeight="1" x14ac:dyDescent="0.2">
      <c r="A799" s="34" t="str">
        <f t="shared" si="332"/>
        <v/>
      </c>
      <c r="B799" s="35">
        <f t="shared" si="326"/>
        <v>27</v>
      </c>
      <c r="C799" s="201"/>
      <c r="D799" s="79">
        <v>4</v>
      </c>
      <c r="E799" s="84">
        <f ca="1">COUNTIF($G$6:G799,G799)+COUNTIF(OFFSET($P$6,0,0,IF(MOD(ROW(P799),5)&lt;&gt;0,INT((ROW(P799)-ROW($P$6)+1)/5)*5,INT((ROW(P799)-ROW($P$6))/5)*5),1),G799)</f>
        <v>27</v>
      </c>
      <c r="F799" s="84">
        <f t="shared" ca="1" si="334"/>
        <v>27</v>
      </c>
      <c r="G799" s="182" t="str">
        <f>TKB!$C$17</f>
        <v>Tập viết</v>
      </c>
      <c r="H799" s="81"/>
      <c r="I799" s="82" t="str">
        <f t="shared" ca="1" si="335"/>
        <v>Ôn tập giữa kì 2</v>
      </c>
      <c r="J799" s="83" t="str">
        <f ca="1">IF(G799=0,"",VLOOKUP(E799&amp;G799,PPCT,7,0))</f>
        <v xml:space="preserve">Chữ mẫu, bảng phụ, </v>
      </c>
      <c r="K799" s="72"/>
      <c r="L799" s="201"/>
      <c r="M799" s="79">
        <v>4</v>
      </c>
      <c r="N799" s="84">
        <f ca="1">IF(P799=0,"",COUNTIF($P$6:P799,P799)+COUNTIF(OFFSET($G$6,0,0,INT((ROW(G799)-ROW($G$6))/5+1)*5,1),P799))</f>
        <v>53</v>
      </c>
      <c r="O799" s="84" t="e">
        <f t="shared" ca="1" si="337"/>
        <v>#N/A</v>
      </c>
      <c r="P799" s="182" t="str">
        <f>TKB!$D$17</f>
        <v>HĐTT-CĐ</v>
      </c>
      <c r="Q799" s="81"/>
      <c r="R799" s="82" t="e">
        <f t="shared" ca="1" si="338"/>
        <v>#N/A</v>
      </c>
      <c r="S799" s="83" t="e">
        <f t="shared" ca="1" si="339"/>
        <v>#N/A</v>
      </c>
      <c r="U799" s="42"/>
      <c r="V799" s="122"/>
      <c r="W799" s="126"/>
      <c r="X799" s="78"/>
    </row>
    <row r="800" spans="1:24" s="77" customFormat="1" ht="24" customHeight="1" x14ac:dyDescent="0.2">
      <c r="A800" s="34" t="str">
        <f t="shared" si="332"/>
        <v/>
      </c>
      <c r="B800" s="35">
        <f t="shared" si="326"/>
        <v>27</v>
      </c>
      <c r="C800" s="202"/>
      <c r="D800" s="95">
        <v>5</v>
      </c>
      <c r="E800" s="88">
        <f ca="1">COUNTIF($G$6:G800,G800)+COUNTIF(OFFSET($P$6,0,0,IF(MOD(ROW(P800),5)&lt;&gt;0,INT((ROW(P800)-ROW($P$6)+1)/5)*5,INT((ROW(P800)-ROW($P$6))/5)*5),1),G800)</f>
        <v>344</v>
      </c>
      <c r="F800" s="88" t="str">
        <f t="shared" si="334"/>
        <v/>
      </c>
      <c r="G800" s="183">
        <f>TKB!$C$18</f>
        <v>0</v>
      </c>
      <c r="H800" s="89"/>
      <c r="I800" s="90" t="str">
        <f t="shared" si="335"/>
        <v/>
      </c>
      <c r="J800" s="91" t="str">
        <f t="shared" ref="J800:J810" si="340">IF(G800=0,"",VLOOKUP(E800&amp;G800,PPCT,7,0))</f>
        <v/>
      </c>
      <c r="K800" s="72"/>
      <c r="L800" s="202"/>
      <c r="M800" s="87">
        <v>5</v>
      </c>
      <c r="N800" s="84" t="str">
        <f ca="1">IF(P800=0,"",COUNTIF($P$6:P800,P800)+COUNTIF(OFFSET($G$6,0,0,INT((ROW(G800)-ROW($G$6))/5+1)*5,1),P800))</f>
        <v/>
      </c>
      <c r="O800" s="92" t="str">
        <f t="shared" si="337"/>
        <v/>
      </c>
      <c r="P800" s="183">
        <f>TKB!$D$18</f>
        <v>0</v>
      </c>
      <c r="Q800" s="89"/>
      <c r="R800" s="90" t="str">
        <f t="shared" si="338"/>
        <v/>
      </c>
      <c r="S800" s="91" t="str">
        <f t="shared" si="339"/>
        <v/>
      </c>
      <c r="U800" s="42"/>
      <c r="V800" s="122"/>
      <c r="W800" s="126"/>
      <c r="X800" s="78"/>
    </row>
    <row r="801" spans="1:24" s="77" customFormat="1" ht="24" customHeight="1" x14ac:dyDescent="0.2">
      <c r="A801" s="34" t="str">
        <f t="shared" si="332"/>
        <v/>
      </c>
      <c r="B801" s="35">
        <f t="shared" si="326"/>
        <v>27</v>
      </c>
      <c r="C801" s="200" t="str">
        <f>CONCATENATE("Năm ",CHAR(10),DAY(V783+3),"/",MONTH(V783+3))</f>
        <v>Năm 
11/3</v>
      </c>
      <c r="D801" s="67">
        <v>1</v>
      </c>
      <c r="E801" s="68">
        <f ca="1">COUNTIF($G$6:G801,G801)+COUNTIF(OFFSET($P$6,0,0,IF(MOD(ROW(P801),5)&lt;&gt;0,INT((ROW(P801)-ROW($P$6)+1)/5)*5,INT((ROW(P801)-ROW($P$6))/5)*5),1),G801)</f>
        <v>54</v>
      </c>
      <c r="F801" s="68">
        <f t="shared" ca="1" si="334"/>
        <v>54</v>
      </c>
      <c r="G801" s="181" t="str">
        <f>TKB!$C$19</f>
        <v>Chính tả</v>
      </c>
      <c r="H801" s="93"/>
      <c r="I801" s="70" t="str">
        <f t="shared" ca="1" si="335"/>
        <v>Ôn tập giữa học kì II</v>
      </c>
      <c r="J801" s="71" t="str">
        <f t="shared" ca="1" si="340"/>
        <v>vở mẫu, MT-MC</v>
      </c>
      <c r="K801" s="72"/>
      <c r="L801" s="200" t="str">
        <f>+C801</f>
        <v>Năm 
11/3</v>
      </c>
      <c r="M801" s="67">
        <v>1</v>
      </c>
      <c r="N801" s="94">
        <f ca="1">IF(P801=0,"",COUNTIF($P$6:P801,P801)+COUNTIF(OFFSET($G$6,0,0,INT((ROW(G801)-ROW($G$6))/5+1)*5,1),P801))</f>
        <v>27</v>
      </c>
      <c r="O801" s="94">
        <f t="shared" ca="1" si="337"/>
        <v>27</v>
      </c>
      <c r="P801" s="181" t="str">
        <f>TKB!$D$19</f>
        <v>TN&amp;XH</v>
      </c>
      <c r="Q801" s="93"/>
      <c r="R801" s="70" t="str">
        <f t="shared" ca="1" si="338"/>
        <v>Loài vật sống ở đâu</v>
      </c>
      <c r="S801" s="71" t="str">
        <f t="shared" ca="1" si="339"/>
        <v>Tranh SGK, MT-MC</v>
      </c>
      <c r="U801" s="42"/>
      <c r="V801" s="122"/>
      <c r="W801" s="126"/>
      <c r="X801" s="78"/>
    </row>
    <row r="802" spans="1:24" s="77" customFormat="1" ht="24" customHeight="1" x14ac:dyDescent="0.2">
      <c r="A802" s="34" t="str">
        <f t="shared" si="332"/>
        <v/>
      </c>
      <c r="B802" s="35">
        <f t="shared" si="326"/>
        <v>27</v>
      </c>
      <c r="C802" s="201"/>
      <c r="D802" s="79">
        <v>2</v>
      </c>
      <c r="E802" s="80">
        <f ca="1">COUNTIF($G$6:G802,G802)+COUNTIF(OFFSET($P$6,0,0,IF(MOD(ROW(P802),5)&lt;&gt;0,INT((ROW(P802)-ROW($P$6)+1)/5)*5,INT((ROW(P802)-ROW($P$6))/5)*5),1),G802)</f>
        <v>134</v>
      </c>
      <c r="F802" s="80">
        <f t="shared" ca="1" si="334"/>
        <v>134</v>
      </c>
      <c r="G802" s="182" t="str">
        <f>TKB!$C$20</f>
        <v>Toán</v>
      </c>
      <c r="H802" s="81"/>
      <c r="I802" s="82" t="str">
        <f t="shared" ca="1" si="335"/>
        <v>Luyện tập chung</v>
      </c>
      <c r="J802" s="83" t="str">
        <f t="shared" ca="1" si="340"/>
        <v>SGK, bảng phụ, MT-MC</v>
      </c>
      <c r="K802" s="72"/>
      <c r="L802" s="201"/>
      <c r="M802" s="79">
        <v>2</v>
      </c>
      <c r="N802" s="84">
        <f ca="1">IF(P802=0,"",COUNTIF($P$6:P802,P802)+COUNTIF(OFFSET($G$6,0,0,INT((ROW(G802)-ROW($G$6))/5+1)*5,1),P802))</f>
        <v>27</v>
      </c>
      <c r="O802" s="84">
        <f t="shared" ca="1" si="337"/>
        <v>27</v>
      </c>
      <c r="P802" s="182" t="str">
        <f>TKB!$D$20</f>
        <v>Thủ công</v>
      </c>
      <c r="Q802" s="81"/>
      <c r="R802" s="82" t="str">
        <f t="shared" ca="1" si="338"/>
        <v>Làm đồng hồ đeo tay</v>
      </c>
      <c r="S802" s="83" t="str">
        <f t="shared" ca="1" si="339"/>
        <v>GM, kéo, tranh QT</v>
      </c>
      <c r="U802" s="42"/>
      <c r="V802" s="122"/>
      <c r="W802" s="126"/>
      <c r="X802" s="78"/>
    </row>
    <row r="803" spans="1:24" s="77" customFormat="1" ht="24" customHeight="1" x14ac:dyDescent="0.2">
      <c r="A803" s="34" t="str">
        <f t="shared" si="332"/>
        <v/>
      </c>
      <c r="B803" s="35">
        <f t="shared" si="326"/>
        <v>27</v>
      </c>
      <c r="C803" s="201"/>
      <c r="D803" s="79">
        <v>3</v>
      </c>
      <c r="E803" s="84">
        <f ca="1">COUNTIF($G$6:G803,G803)+COUNTIF(OFFSET($P$6,0,0,IF(MOD(ROW(P803),5)&lt;&gt;0,INT((ROW(P803)-ROW($P$6)+1)/5)*5,INT((ROW(P803)-ROW($P$6))/5)*5),1),G803)</f>
        <v>27</v>
      </c>
      <c r="F803" s="84">
        <f t="shared" ca="1" si="334"/>
        <v>27</v>
      </c>
      <c r="G803" s="182" t="str">
        <f>TKB!$C$21</f>
        <v>Thể dục TC</v>
      </c>
      <c r="H803" s="81"/>
      <c r="I803" s="82" t="str">
        <f t="shared" ca="1" si="335"/>
        <v>Bài gtaajp rèn luyện tư thế cơ bản , trò chơi : tung vòng vào đích</v>
      </c>
      <c r="J803" s="83">
        <f t="shared" ca="1" si="340"/>
        <v>0</v>
      </c>
      <c r="K803" s="72"/>
      <c r="L803" s="201"/>
      <c r="M803" s="73">
        <v>3</v>
      </c>
      <c r="N803" s="84">
        <f ca="1">IF(P803=0,"",COUNTIF($P$6:P803,P803)+COUNTIF(OFFSET($G$6,0,0,INT((ROW(G803)-ROW($G$6))/5+1)*5,1),P803))</f>
        <v>81</v>
      </c>
      <c r="O803" s="74">
        <f t="shared" ca="1" si="337"/>
        <v>81</v>
      </c>
      <c r="P803" s="185" t="str">
        <f>TKB!$D$21</f>
        <v>HDH-TV</v>
      </c>
      <c r="Q803" s="81"/>
      <c r="R803" s="82" t="str">
        <f t="shared" ca="1" si="338"/>
        <v>Luyện từ và câu</v>
      </c>
      <c r="S803" s="83" t="str">
        <f t="shared" ca="1" si="339"/>
        <v>Vở CEHTV, BP, PM</v>
      </c>
      <c r="U803" s="42"/>
      <c r="V803" s="122"/>
      <c r="W803" s="126"/>
      <c r="X803" s="78"/>
    </row>
    <row r="804" spans="1:24" s="77" customFormat="1" ht="24" customHeight="1" x14ac:dyDescent="0.2">
      <c r="A804" s="34" t="str">
        <f t="shared" si="332"/>
        <v/>
      </c>
      <c r="B804" s="35">
        <f t="shared" si="326"/>
        <v>27</v>
      </c>
      <c r="C804" s="201"/>
      <c r="D804" s="79">
        <v>4</v>
      </c>
      <c r="E804" s="84">
        <f ca="1">COUNTIF($G$6:G804,G804)+COUNTIF(OFFSET($P$6,0,0,IF(MOD(ROW(P804),5)&lt;&gt;0,INT((ROW(P804)-ROW($P$6)+1)/5)*5,INT((ROW(P804)-ROW($P$6))/5)*5),1),G804)</f>
        <v>27</v>
      </c>
      <c r="F804" s="84">
        <f t="shared" ca="1" si="334"/>
        <v>27</v>
      </c>
      <c r="G804" s="182" t="str">
        <f>TKB!$C$22</f>
        <v>LT &amp; Câu</v>
      </c>
      <c r="H804" s="81"/>
      <c r="I804" s="82" t="str">
        <f t="shared" ca="1" si="335"/>
        <v xml:space="preserve">Ôn tập </v>
      </c>
      <c r="J804" s="83" t="str">
        <f t="shared" ca="1" si="340"/>
        <v>bảng phụ, MT-MC</v>
      </c>
      <c r="K804" s="72"/>
      <c r="L804" s="201"/>
      <c r="M804" s="79">
        <v>4</v>
      </c>
      <c r="N804" s="84">
        <f ca="1">IF(P804=0,"",COUNTIF($P$6:P804,P804)+COUNTIF(OFFSET($G$6,0,0,INT((ROW(G804)-ROW($G$6))/5+1)*5,1),P804))</f>
        <v>54</v>
      </c>
      <c r="O804" s="84" t="e">
        <f t="shared" ca="1" si="337"/>
        <v>#N/A</v>
      </c>
      <c r="P804" s="182" t="str">
        <f>TKB!$D$22</f>
        <v>HĐTT-CĐ</v>
      </c>
      <c r="Q804" s="81"/>
      <c r="R804" s="82" t="e">
        <f t="shared" ca="1" si="338"/>
        <v>#N/A</v>
      </c>
      <c r="S804" s="83" t="e">
        <f t="shared" ca="1" si="339"/>
        <v>#N/A</v>
      </c>
      <c r="U804" s="42"/>
      <c r="V804" s="122"/>
      <c r="W804" s="126"/>
      <c r="X804" s="78"/>
    </row>
    <row r="805" spans="1:24" s="77" customFormat="1" ht="24" customHeight="1" x14ac:dyDescent="0.2">
      <c r="A805" s="34" t="str">
        <f t="shared" si="332"/>
        <v/>
      </c>
      <c r="B805" s="35">
        <f t="shared" si="326"/>
        <v>27</v>
      </c>
      <c r="C805" s="202"/>
      <c r="D805" s="95">
        <v>5</v>
      </c>
      <c r="E805" s="88">
        <f ca="1">COUNTIF($G$6:G805,G805)+COUNTIF(OFFSET($P$6,0,0,IF(MOD(ROW(P805),5)&lt;&gt;0,INT((ROW(P805)-ROW($P$6)+1)/5)*5,INT((ROW(P805)-ROW($P$6))/5)*5),1),G805)</f>
        <v>346</v>
      </c>
      <c r="F805" s="88" t="str">
        <f t="shared" si="334"/>
        <v/>
      </c>
      <c r="G805" s="183">
        <f>TKB!$C$23</f>
        <v>0</v>
      </c>
      <c r="H805" s="89"/>
      <c r="I805" s="90" t="str">
        <f t="shared" si="335"/>
        <v/>
      </c>
      <c r="J805" s="91" t="str">
        <f t="shared" si="340"/>
        <v/>
      </c>
      <c r="K805" s="72"/>
      <c r="L805" s="202"/>
      <c r="M805" s="87">
        <v>5</v>
      </c>
      <c r="N805" s="84" t="str">
        <f ca="1">IF(P805=0,"",COUNTIF($P$6:P805,P805)+COUNTIF(OFFSET($G$6,0,0,INT((ROW(G805)-ROW($G$6))/5+1)*5,1),P805))</f>
        <v/>
      </c>
      <c r="O805" s="92" t="str">
        <f t="shared" si="337"/>
        <v/>
      </c>
      <c r="P805" s="183">
        <f>TKB!$D$23</f>
        <v>0</v>
      </c>
      <c r="Q805" s="89"/>
      <c r="R805" s="90" t="str">
        <f t="shared" si="338"/>
        <v/>
      </c>
      <c r="S805" s="91" t="str">
        <f t="shared" si="339"/>
        <v/>
      </c>
      <c r="U805" s="42"/>
      <c r="V805" s="122"/>
      <c r="W805" s="126"/>
      <c r="X805" s="78"/>
    </row>
    <row r="806" spans="1:24" s="77" customFormat="1" ht="24" customHeight="1" x14ac:dyDescent="0.2">
      <c r="A806" s="34" t="str">
        <f t="shared" si="332"/>
        <v/>
      </c>
      <c r="B806" s="35">
        <f t="shared" si="326"/>
        <v>27</v>
      </c>
      <c r="C806" s="197" t="str">
        <f>CONCATENATE("Sáu ",CHAR(10),DAY(V783+4),"/",MONTH(V783+4))</f>
        <v>Sáu 
12/3</v>
      </c>
      <c r="D806" s="67">
        <v>1</v>
      </c>
      <c r="E806" s="68">
        <f ca="1">COUNTIF($G$6:G806,G806)+COUNTIF(OFFSET($P$6,0,0,IF(MOD(ROW(P806),5)&lt;&gt;0,INT((ROW(P806)-ROW($P$6)+1)/5)*5,INT((ROW(P806)-ROW($P$6))/5)*5),1),G806)</f>
        <v>27</v>
      </c>
      <c r="F806" s="68">
        <f t="shared" ca="1" si="334"/>
        <v>27</v>
      </c>
      <c r="G806" s="182" t="str">
        <f>TKB!$C$24</f>
        <v>Mĩ thuật TC</v>
      </c>
      <c r="H806" s="93"/>
      <c r="I806" s="70" t="str">
        <f t="shared" ca="1" si="335"/>
        <v>Vẽ đơn giản hoa lá</v>
      </c>
      <c r="J806" s="71">
        <f t="shared" ca="1" si="340"/>
        <v>0</v>
      </c>
      <c r="K806" s="72"/>
      <c r="L806" s="197" t="str">
        <f>+C806</f>
        <v>Sáu 
12/3</v>
      </c>
      <c r="M806" s="67">
        <v>1</v>
      </c>
      <c r="N806" s="94">
        <f ca="1">IF(P806=0,"",COUNTIF($P$6:P806,P806)+COUNTIF(OFFSET($G$6,0,0,INT((ROW(G806)-ROW($G$6))/5+1)*5,1),P806))</f>
        <v>81</v>
      </c>
      <c r="O806" s="94" t="e">
        <f t="shared" ca="1" si="337"/>
        <v>#N/A</v>
      </c>
      <c r="P806" s="181" t="str">
        <f>TKB!$D$24</f>
        <v>HDH-T</v>
      </c>
      <c r="Q806" s="93"/>
      <c r="R806" s="82" t="e">
        <f t="shared" ca="1" si="338"/>
        <v>#N/A</v>
      </c>
      <c r="S806" s="71" t="e">
        <f t="shared" ca="1" si="339"/>
        <v>#N/A</v>
      </c>
      <c r="U806" s="42"/>
      <c r="V806" s="122"/>
      <c r="W806" s="126"/>
      <c r="X806" s="78"/>
    </row>
    <row r="807" spans="1:24" s="77" customFormat="1" ht="24" customHeight="1" x14ac:dyDescent="0.2">
      <c r="A807" s="34" t="str">
        <f t="shared" si="332"/>
        <v/>
      </c>
      <c r="B807" s="35">
        <f t="shared" si="326"/>
        <v>27</v>
      </c>
      <c r="C807" s="198"/>
      <c r="D807" s="79">
        <v>2</v>
      </c>
      <c r="E807" s="80">
        <f ca="1">COUNTIF($G$6:G807,G807)+COUNTIF(OFFSET($P$6,0,0,IF(MOD(ROW(P807),5)&lt;&gt;0,INT((ROW(P807)-ROW($P$6)+1)/5)*5,INT((ROW(P807)-ROW($P$6))/5)*5),1),G807)</f>
        <v>27</v>
      </c>
      <c r="F807" s="80">
        <f t="shared" ca="1" si="334"/>
        <v>27</v>
      </c>
      <c r="G807" s="182" t="str">
        <f>TKB!$C$25</f>
        <v>Tập làm văn</v>
      </c>
      <c r="H807" s="81"/>
      <c r="I807" s="82" t="str">
        <f t="shared" ca="1" si="335"/>
        <v>Ôn tập</v>
      </c>
      <c r="J807" s="83" t="str">
        <f t="shared" ca="1" si="340"/>
        <v>Phiếu</v>
      </c>
      <c r="K807" s="72"/>
      <c r="L807" s="198"/>
      <c r="M807" s="79">
        <v>2</v>
      </c>
      <c r="N807" s="84">
        <f ca="1">IF(P807=0,"",COUNTIF($P$6:P807,P807)+COUNTIF(OFFSET($G$6,0,0,INT((ROW(G807)-ROW($G$6))/5+1)*5,1),P807))</f>
        <v>27</v>
      </c>
      <c r="O807" s="84">
        <f t="shared" ca="1" si="337"/>
        <v>27</v>
      </c>
      <c r="P807" s="182" t="str">
        <f>TKB!$D$25</f>
        <v>HĐTT-SHL</v>
      </c>
      <c r="Q807" s="81"/>
      <c r="R807" s="82" t="str">
        <f t="shared" ca="1" si="338"/>
        <v>Sơ kết tuần 27</v>
      </c>
      <c r="S807" s="83" t="str">
        <f t="shared" ca="1" si="339"/>
        <v>phần thưởng</v>
      </c>
      <c r="U807" s="42"/>
      <c r="V807" s="122"/>
      <c r="W807" s="126"/>
      <c r="X807" s="78"/>
    </row>
    <row r="808" spans="1:24" s="77" customFormat="1" ht="24" customHeight="1" x14ac:dyDescent="0.2">
      <c r="A808" s="34" t="str">
        <f t="shared" si="332"/>
        <v/>
      </c>
      <c r="B808" s="35">
        <f t="shared" si="326"/>
        <v>27</v>
      </c>
      <c r="C808" s="198"/>
      <c r="D808" s="73">
        <v>3</v>
      </c>
      <c r="E808" s="84">
        <f ca="1">COUNTIF($G$6:G808,G808)+COUNTIF(OFFSET($P$6,0,0,IF(MOD(ROW(P808),5)&lt;&gt;0,INT((ROW(P808)-ROW($P$6)+1)/5)*5,INT((ROW(P808)-ROW($P$6))/5)*5),1),G808)</f>
        <v>135</v>
      </c>
      <c r="F808" s="84">
        <f t="shared" ca="1" si="334"/>
        <v>135</v>
      </c>
      <c r="G808" s="182" t="str">
        <f>TKB!$C$26</f>
        <v>Toán</v>
      </c>
      <c r="H808" s="81"/>
      <c r="I808" s="82" t="str">
        <f t="shared" ca="1" si="335"/>
        <v>Luyện tập chung</v>
      </c>
      <c r="J808" s="83" t="str">
        <f t="shared" ca="1" si="340"/>
        <v>SGK, bảng phụ, MT-MC</v>
      </c>
      <c r="K808" s="72"/>
      <c r="L808" s="198"/>
      <c r="M808" s="73">
        <v>3</v>
      </c>
      <c r="N808" s="84" t="str">
        <f ca="1">IF(P808=0,"",COUNTIF($P$6:P808,P808)+COUNTIF(OFFSET($G$6,0,0,INT((ROW(G808)-ROW($G$6))/5+1)*5,1),P808))</f>
        <v/>
      </c>
      <c r="O808" s="74" t="str">
        <f t="shared" si="337"/>
        <v/>
      </c>
      <c r="P808" s="185">
        <f>TKB!$D$26</f>
        <v>0</v>
      </c>
      <c r="Q808" s="81"/>
      <c r="R808" s="82" t="str">
        <f t="shared" si="338"/>
        <v/>
      </c>
      <c r="S808" s="83" t="str">
        <f t="shared" si="339"/>
        <v/>
      </c>
      <c r="U808" s="42"/>
      <c r="V808" s="122"/>
      <c r="W808" s="126"/>
      <c r="X808" s="78"/>
    </row>
    <row r="809" spans="1:24" s="77" customFormat="1" ht="24" customHeight="1" x14ac:dyDescent="0.2">
      <c r="A809" s="34" t="str">
        <f t="shared" si="332"/>
        <v/>
      </c>
      <c r="B809" s="35">
        <f t="shared" si="326"/>
        <v>27</v>
      </c>
      <c r="C809" s="198"/>
      <c r="D809" s="79">
        <v>4</v>
      </c>
      <c r="E809" s="84">
        <f ca="1">COUNTIF($G$6:G809,G809)+COUNTIF(OFFSET($P$6,0,0,IF(MOD(ROW(P809),5)&lt;&gt;0,INT((ROW(P809)-ROW($P$6)+1)/5)*5,INT((ROW(P809)-ROW($P$6))/5)*5),1),G809)</f>
        <v>27</v>
      </c>
      <c r="F809" s="84">
        <f t="shared" ca="1" si="334"/>
        <v>27</v>
      </c>
      <c r="G809" s="182" t="str">
        <f>TKB!$C$27</f>
        <v>Đạo đức</v>
      </c>
      <c r="H809" s="81"/>
      <c r="I809" s="82" t="str">
        <f t="shared" ca="1" si="335"/>
        <v>Lịch sự khi đến nhà người khác  ( tiết 2)</v>
      </c>
      <c r="J809" s="83" t="str">
        <f t="shared" ca="1" si="340"/>
        <v>Tranh, máy chiếu</v>
      </c>
      <c r="K809" s="72"/>
      <c r="L809" s="198"/>
      <c r="M809" s="79">
        <v>4</v>
      </c>
      <c r="N809" s="84" t="str">
        <f ca="1">IF(P809=0,"",COUNTIF($P$6:P809,P809)+COUNTIF(OFFSET($G$6,0,0,INT((ROW(G809)-ROW($G$6))/5+1)*5,1),P809))</f>
        <v/>
      </c>
      <c r="O809" s="84" t="str">
        <f t="shared" si="337"/>
        <v/>
      </c>
      <c r="P809" s="182">
        <f>TKB!$D$27</f>
        <v>0</v>
      </c>
      <c r="Q809" s="81"/>
      <c r="R809" s="82" t="str">
        <f t="shared" si="338"/>
        <v/>
      </c>
      <c r="S809" s="83" t="str">
        <f t="shared" si="339"/>
        <v/>
      </c>
      <c r="U809" s="42"/>
      <c r="V809" s="122"/>
      <c r="W809" s="126"/>
      <c r="X809" s="78"/>
    </row>
    <row r="810" spans="1:24" s="77" customFormat="1" ht="24" customHeight="1" thickBot="1" x14ac:dyDescent="0.25">
      <c r="A810" s="34" t="str">
        <f t="shared" si="332"/>
        <v/>
      </c>
      <c r="B810" s="35">
        <f t="shared" si="326"/>
        <v>27</v>
      </c>
      <c r="C810" s="199"/>
      <c r="D810" s="96">
        <v>5</v>
      </c>
      <c r="E810" s="97">
        <f ca="1">COUNTIF($G$6:G810,G810)+COUNTIF(OFFSET($P$6,0,0,IF(MOD(ROW(P810),5)&lt;&gt;0,INT((ROW(P810)-ROW($P$6)+1)/5)*5,INT((ROW(P810)-ROW($P$6))/5)*5),1),G810)</f>
        <v>348</v>
      </c>
      <c r="F810" s="97" t="str">
        <f t="shared" si="334"/>
        <v/>
      </c>
      <c r="G810" s="184">
        <f>TKB!$C$28</f>
        <v>0</v>
      </c>
      <c r="H810" s="98" t="str">
        <f t="shared" ref="H810" si="341">IF(AND($M$1&lt;&gt;"",F810&lt;&gt;""),$M$1,IF(LEN(G810)&gt;$Q$1,RIGHT(G810,$Q$1),""))</f>
        <v/>
      </c>
      <c r="I810" s="99" t="str">
        <f t="shared" si="335"/>
        <v/>
      </c>
      <c r="J810" s="100" t="str">
        <f t="shared" si="340"/>
        <v/>
      </c>
      <c r="K810" s="72"/>
      <c r="L810" s="199"/>
      <c r="M810" s="101">
        <v>5</v>
      </c>
      <c r="N810" s="97" t="str">
        <f ca="1">IF(P810=0,"",COUNTIF($P$6:P810,P810)+COUNTIF(OFFSET($G$6,0,0,INT((ROW(G810)-ROW($G$6))/5+1)*5,1),P810))</f>
        <v/>
      </c>
      <c r="O810" s="97" t="str">
        <f t="shared" si="337"/>
        <v/>
      </c>
      <c r="P810" s="184">
        <f>TKB!$D$28</f>
        <v>0</v>
      </c>
      <c r="Q810" s="98" t="str">
        <f t="shared" ref="Q810" si="342">IF(AND($M$1&lt;&gt;"",O810&lt;&gt;""),$M$1,IF(LEN(P810)&gt;$Q$1,RIGHT(P810,$Q$1),""))</f>
        <v/>
      </c>
      <c r="R810" s="99" t="str">
        <f t="shared" si="338"/>
        <v/>
      </c>
      <c r="S810" s="100" t="str">
        <f t="shared" si="339"/>
        <v/>
      </c>
      <c r="U810" s="42"/>
      <c r="V810" s="122"/>
      <c r="W810" s="126"/>
      <c r="X810" s="78"/>
    </row>
    <row r="811" spans="1:24" s="34" customFormat="1" ht="24" customHeight="1" x14ac:dyDescent="0.2">
      <c r="A811" s="34" t="str">
        <f t="shared" si="332"/>
        <v/>
      </c>
      <c r="B811" s="35">
        <f t="shared" si="326"/>
        <v>27</v>
      </c>
      <c r="C811" s="206"/>
      <c r="D811" s="206"/>
      <c r="E811" s="206"/>
      <c r="F811" s="206"/>
      <c r="G811" s="206"/>
      <c r="H811" s="206"/>
      <c r="I811" s="206"/>
      <c r="J811" s="206"/>
      <c r="K811" s="179"/>
      <c r="L811" s="207"/>
      <c r="M811" s="207"/>
      <c r="N811" s="207"/>
      <c r="O811" s="207"/>
      <c r="P811" s="207"/>
      <c r="Q811" s="207"/>
      <c r="R811" s="207"/>
      <c r="S811" s="207"/>
      <c r="U811" s="42"/>
      <c r="V811" s="122"/>
      <c r="W811" s="126"/>
      <c r="X811" s="43"/>
    </row>
    <row r="812" spans="1:24" s="34" customFormat="1" ht="57.95" customHeight="1" x14ac:dyDescent="0.2">
      <c r="A812" s="34" t="str">
        <f t="shared" si="332"/>
        <v/>
      </c>
      <c r="B812" s="35">
        <f t="shared" ref="B812" si="343">+B813</f>
        <v>28</v>
      </c>
      <c r="C812" s="102" t="str">
        <f>'HUONG DAN'!B54</f>
        <v>©Trường Tiểu học Lê Ngọc Hân, Gia Lâm</v>
      </c>
      <c r="D812" s="179"/>
      <c r="E812" s="103"/>
      <c r="F812" s="103"/>
      <c r="G812" s="104"/>
      <c r="H812" s="104"/>
      <c r="I812" s="104"/>
      <c r="J812" s="104"/>
      <c r="K812" s="104"/>
      <c r="L812" s="180"/>
      <c r="M812" s="180"/>
      <c r="N812" s="105"/>
      <c r="O812" s="105"/>
      <c r="P812" s="106"/>
      <c r="Q812" s="106"/>
      <c r="R812" s="208"/>
      <c r="S812" s="208"/>
      <c r="U812" s="42"/>
      <c r="V812" s="122"/>
      <c r="W812" s="126"/>
      <c r="X812" s="43"/>
    </row>
    <row r="813" spans="1:24" s="34" customFormat="1" ht="24" customHeight="1" thickBot="1" x14ac:dyDescent="0.25">
      <c r="A813" s="34" t="str">
        <f t="shared" si="332"/>
        <v/>
      </c>
      <c r="B813" s="35">
        <f t="shared" ref="B813" si="344">+C813</f>
        <v>28</v>
      </c>
      <c r="C813" s="203">
        <f>+C783+1</f>
        <v>28</v>
      </c>
      <c r="D813" s="203"/>
      <c r="E813" s="44"/>
      <c r="F813" s="103" t="str">
        <f>CONCATENATE("(Từ ngày ",DAY(V813)&amp;"/"&amp; MONTH(V813) &amp;"/"&amp;YEAR(V813)&amp; " đến ngày "  &amp;DAY(V813+4)&amp;  "/" &amp; MONTH(V813+4) &amp; "/" &amp; YEAR(V813+4),")")</f>
        <v>(Từ ngày 15/3/2021 đến ngày 19/3/2021)</v>
      </c>
      <c r="G813" s="104"/>
      <c r="H813" s="104"/>
      <c r="I813" s="40"/>
      <c r="J813" s="40"/>
      <c r="K813" s="40"/>
      <c r="L813" s="48"/>
      <c r="M813" s="48"/>
      <c r="N813" s="49"/>
      <c r="O813" s="49"/>
      <c r="P813" s="50"/>
      <c r="Q813" s="50"/>
      <c r="R813" s="47"/>
      <c r="S813" s="47"/>
      <c r="U813" s="51" t="s">
        <v>32</v>
      </c>
      <c r="V813" s="122">
        <f>$U$1+(C813-1)*7+W813</f>
        <v>44270</v>
      </c>
      <c r="W813" s="127">
        <v>0</v>
      </c>
      <c r="X813" s="43"/>
    </row>
    <row r="814" spans="1:24" s="52" customFormat="1" ht="24" customHeight="1" x14ac:dyDescent="0.2">
      <c r="A814" s="34" t="str">
        <f t="shared" si="332"/>
        <v/>
      </c>
      <c r="B814" s="35">
        <f t="shared" ref="B814:B815" si="345">+B813</f>
        <v>28</v>
      </c>
      <c r="C814" s="204" t="s">
        <v>31</v>
      </c>
      <c r="D814" s="204"/>
      <c r="E814" s="205"/>
      <c r="F814" s="204"/>
      <c r="G814" s="204"/>
      <c r="H814" s="204"/>
      <c r="I814" s="204"/>
      <c r="J814" s="204"/>
      <c r="K814" s="107"/>
      <c r="L814" s="204" t="s">
        <v>0</v>
      </c>
      <c r="M814" s="204"/>
      <c r="N814" s="204"/>
      <c r="O814" s="204"/>
      <c r="P814" s="204"/>
      <c r="Q814" s="204"/>
      <c r="R814" s="204"/>
      <c r="S814" s="204"/>
      <c r="U814" s="42"/>
      <c r="V814" s="123"/>
      <c r="W814" s="128"/>
      <c r="X814" s="53"/>
    </row>
    <row r="815" spans="1:24" s="64" customFormat="1" ht="42.75" x14ac:dyDescent="0.2">
      <c r="A815" s="34" t="str">
        <f t="shared" si="332"/>
        <v/>
      </c>
      <c r="B815" s="35">
        <f t="shared" si="345"/>
        <v>28</v>
      </c>
      <c r="C815" s="108" t="s">
        <v>1</v>
      </c>
      <c r="D815" s="109" t="s">
        <v>2</v>
      </c>
      <c r="E815" s="110" t="s">
        <v>25</v>
      </c>
      <c r="F815" s="110" t="s">
        <v>3</v>
      </c>
      <c r="G815" s="111" t="s">
        <v>10</v>
      </c>
      <c r="H815" s="111" t="s">
        <v>24</v>
      </c>
      <c r="I815" s="111" t="s">
        <v>4</v>
      </c>
      <c r="J815" s="112" t="s">
        <v>5</v>
      </c>
      <c r="K815" s="59"/>
      <c r="L815" s="60" t="s">
        <v>1</v>
      </c>
      <c r="M815" s="61" t="s">
        <v>2</v>
      </c>
      <c r="N815" s="62" t="s">
        <v>25</v>
      </c>
      <c r="O815" s="56" t="s">
        <v>3</v>
      </c>
      <c r="P815" s="63" t="s">
        <v>11</v>
      </c>
      <c r="Q815" s="63" t="s">
        <v>24</v>
      </c>
      <c r="R815" s="63" t="s">
        <v>4</v>
      </c>
      <c r="S815" s="58" t="s">
        <v>5</v>
      </c>
      <c r="U815" s="65"/>
      <c r="V815" s="124"/>
      <c r="W815" s="129"/>
      <c r="X815" s="66"/>
    </row>
    <row r="816" spans="1:24" s="77" customFormat="1" ht="24" customHeight="1" x14ac:dyDescent="0.2">
      <c r="A816" s="34" t="str">
        <f t="shared" si="332"/>
        <v/>
      </c>
      <c r="B816" s="35">
        <f t="shared" si="326"/>
        <v>28</v>
      </c>
      <c r="C816" s="197" t="str">
        <f>CONCATENATE("Hai  ",CHAR(10),DAY(V813),"/",MONTH(V813))</f>
        <v>Hai  
15/3</v>
      </c>
      <c r="D816" s="67">
        <v>1</v>
      </c>
      <c r="E816" s="68">
        <f ca="1">COUNTIF($G$6:G816,G816)+COUNTIF(OFFSET($P$6,0,0,IF(MOD(ROW(P816),5)&lt;&gt;0,INT((ROW(P816)-ROW($P$6)+1)/5)*5,INT((ROW(P816)-ROW($P$6))/5)*5),1),G816)</f>
        <v>28</v>
      </c>
      <c r="F816" s="68">
        <f t="shared" ref="F816:F840" ca="1" si="346">IF(G816=0,"",VLOOKUP(E816&amp;G816,PPCT,2,0))</f>
        <v>28</v>
      </c>
      <c r="G816" s="181" t="str">
        <f>TKB!$C$4</f>
        <v>HĐTT-CC</v>
      </c>
      <c r="H816" s="69"/>
      <c r="I816" s="70" t="str">
        <f t="shared" ref="I816:I840" ca="1" si="347">IF(G816=0,"",VLOOKUP(E816&amp;G816,PPCT,6,0))</f>
        <v>Chào cờ</v>
      </c>
      <c r="J816" s="71">
        <f t="shared" ref="J816:J828" ca="1" si="348">IF(G816=0,"",VLOOKUP(E816&amp;G816,PPCT,7,0))</f>
        <v>0</v>
      </c>
      <c r="K816" s="72"/>
      <c r="L816" s="198" t="str">
        <f>+C816</f>
        <v>Hai  
15/3</v>
      </c>
      <c r="M816" s="73">
        <v>1</v>
      </c>
      <c r="N816" s="74">
        <f ca="1">IF(P816=0,"",COUNTIF($P$6:P816,P816)+COUNTIF(OFFSET($G$6,0,0,INT((ROW(G816)-ROW($G$6))/5+1)*5,1),P816))</f>
        <v>28</v>
      </c>
      <c r="O816" s="68">
        <f t="shared" ref="O816:O840" ca="1" si="349">IF(P816=0,"",VLOOKUP(N816&amp;P816,PPCT,2,0))</f>
        <v>28</v>
      </c>
      <c r="P816" s="185" t="str">
        <f>TKB!$D$4</f>
        <v>Âm nhạc</v>
      </c>
      <c r="Q816" s="69"/>
      <c r="R816" s="75" t="str">
        <f t="shared" ref="R816:R840" ca="1" si="350">IF(P816=0,"",VLOOKUP(N816&amp;P816,PPCT,6,0))</f>
        <v>Học háy bài: Chú Ếch con</v>
      </c>
      <c r="S816" s="76">
        <f t="shared" ref="S816:S840" ca="1" si="351">IF(P816=0,"",VLOOKUP(N816&amp;P816,PPCT,7,0))</f>
        <v>0</v>
      </c>
      <c r="U816" s="42"/>
      <c r="V816" s="122"/>
      <c r="W816" s="126"/>
      <c r="X816" s="78"/>
    </row>
    <row r="817" spans="1:24" s="77" customFormat="1" ht="24" customHeight="1" x14ac:dyDescent="0.2">
      <c r="A817" s="34" t="str">
        <f t="shared" si="332"/>
        <v/>
      </c>
      <c r="B817" s="35">
        <f t="shared" si="326"/>
        <v>28</v>
      </c>
      <c r="C817" s="198"/>
      <c r="D817" s="79">
        <v>2</v>
      </c>
      <c r="E817" s="80">
        <f ca="1">COUNTIF($G$6:G817,G817)+COUNTIF(OFFSET($P$6,0,0,IF(MOD(ROW(P817),5)&lt;&gt;0,INT((ROW(P817)-ROW($P$6)+1)/5)*5,INT((ROW(P817)-ROW($P$6))/5)*5),1),G817)</f>
        <v>136</v>
      </c>
      <c r="F817" s="80">
        <f t="shared" ca="1" si="346"/>
        <v>136</v>
      </c>
      <c r="G817" s="182" t="str">
        <f>TKB!$C$5</f>
        <v>Toán</v>
      </c>
      <c r="H817" s="81"/>
      <c r="I817" s="82" t="str">
        <f t="shared" ca="1" si="347"/>
        <v>Ôn tập(giữ kì II)</v>
      </c>
      <c r="J817" s="83" t="str">
        <f t="shared" ca="1" si="348"/>
        <v>SGK, bảng phụ, MT-MC</v>
      </c>
      <c r="K817" s="72"/>
      <c r="L817" s="198"/>
      <c r="M817" s="79">
        <v>2</v>
      </c>
      <c r="N817" s="84">
        <f ca="1">IF(P817=0,"",COUNTIF($P$6:P817,P817)+COUNTIF(OFFSET($G$6,0,0,INT((ROW(G817)-ROW($G$6))/5+1)*5,1),P817))</f>
        <v>55</v>
      </c>
      <c r="O817" s="84">
        <f t="shared" ca="1" si="349"/>
        <v>55</v>
      </c>
      <c r="P817" s="182" t="str">
        <f>TKB!$D$5</f>
        <v>Thể dục</v>
      </c>
      <c r="Q817" s="81"/>
      <c r="R817" s="82" t="str">
        <f t="shared" ca="1" si="350"/>
        <v>Trò chơi”Tung vòng vào đích”.</v>
      </c>
      <c r="S817" s="85">
        <f t="shared" ca="1" si="351"/>
        <v>0</v>
      </c>
      <c r="U817" s="42"/>
      <c r="V817" s="122"/>
      <c r="W817" s="126"/>
      <c r="X817" s="78"/>
    </row>
    <row r="818" spans="1:24" s="77" customFormat="1" ht="24" customHeight="1" x14ac:dyDescent="0.2">
      <c r="A818" s="34" t="str">
        <f t="shared" si="332"/>
        <v/>
      </c>
      <c r="B818" s="35">
        <f t="shared" si="326"/>
        <v>28</v>
      </c>
      <c r="C818" s="198"/>
      <c r="D818" s="73">
        <v>3</v>
      </c>
      <c r="E818" s="84">
        <f ca="1">COUNTIF($G$6:G818,G818)+COUNTIF(OFFSET($P$6,0,0,IF(MOD(ROW(P818),5)&lt;&gt;0,INT((ROW(P818)-ROW($P$6)+1)/5)*5,INT((ROW(P818)-ROW($P$6))/5)*5),1),G818)</f>
        <v>82</v>
      </c>
      <c r="F818" s="84">
        <f t="shared" ca="1" si="346"/>
        <v>82</v>
      </c>
      <c r="G818" s="182" t="str">
        <f>TKB!$C$6</f>
        <v>Tập đọc</v>
      </c>
      <c r="H818" s="81"/>
      <c r="I818" s="82" t="str">
        <f t="shared" ca="1" si="347"/>
        <v>Kho báu.</v>
      </c>
      <c r="J818" s="83" t="str">
        <f t="shared" ca="1" si="348"/>
        <v>Máy chiếu, GAĐT</v>
      </c>
      <c r="K818" s="72"/>
      <c r="L818" s="198"/>
      <c r="M818" s="73">
        <v>3</v>
      </c>
      <c r="N818" s="84">
        <f ca="1">IF(P818=0,"",COUNTIF($P$6:P818,P818)+COUNTIF(OFFSET($G$6,0,0,INT((ROW(G818)-ROW($G$6))/5+1)*5,1),P818))</f>
        <v>82</v>
      </c>
      <c r="O818" s="74">
        <f t="shared" ca="1" si="349"/>
        <v>82</v>
      </c>
      <c r="P818" s="185" t="str">
        <f>TKB!$D$6</f>
        <v>HDH-TV</v>
      </c>
      <c r="Q818" s="81"/>
      <c r="R818" s="75" t="str">
        <f t="shared" ca="1" si="350"/>
        <v>Tập làm văn</v>
      </c>
      <c r="S818" s="83" t="str">
        <f t="shared" ca="1" si="351"/>
        <v>Vở CEHTV, BP, PM</v>
      </c>
      <c r="U818" s="42"/>
      <c r="V818" s="122"/>
      <c r="W818" s="126"/>
      <c r="X818" s="78"/>
    </row>
    <row r="819" spans="1:24" s="77" customFormat="1" ht="24" customHeight="1" x14ac:dyDescent="0.2">
      <c r="A819" s="34" t="str">
        <f t="shared" si="332"/>
        <v/>
      </c>
      <c r="B819" s="35">
        <f t="shared" si="326"/>
        <v>28</v>
      </c>
      <c r="C819" s="198"/>
      <c r="D819" s="79">
        <v>4</v>
      </c>
      <c r="E819" s="84">
        <f ca="1">COUNTIF($G$6:G819,G819)+COUNTIF(OFFSET($P$6,0,0,IF(MOD(ROW(P819),5)&lt;&gt;0,INT((ROW(P819)-ROW($P$6)+1)/5)*5,INT((ROW(P819)-ROW($P$6))/5)*5),1),G819)</f>
        <v>83</v>
      </c>
      <c r="F819" s="84">
        <f t="shared" ca="1" si="346"/>
        <v>83</v>
      </c>
      <c r="G819" s="182" t="str">
        <f>TKB!$C$7</f>
        <v>Tập đọc</v>
      </c>
      <c r="H819" s="81"/>
      <c r="I819" s="82" t="str">
        <f t="shared" ca="1" si="347"/>
        <v>Kho báu.</v>
      </c>
      <c r="J819" s="83" t="str">
        <f t="shared" ca="1" si="348"/>
        <v>Máy chiếu, GAĐT</v>
      </c>
      <c r="K819" s="72"/>
      <c r="L819" s="198"/>
      <c r="M819" s="79">
        <v>4</v>
      </c>
      <c r="N819" s="84" t="str">
        <f ca="1">IF(P819=0,"",COUNTIF($P$6:P819,P819)+COUNTIF(OFFSET($G$6,0,0,INT((ROW(G819)-ROW($G$6))/5+1)*5,1),P819))</f>
        <v/>
      </c>
      <c r="O819" s="84" t="str">
        <f t="shared" si="349"/>
        <v/>
      </c>
      <c r="P819" s="182">
        <f>TKB!$D$7</f>
        <v>0</v>
      </c>
      <c r="Q819" s="81"/>
      <c r="R819" s="82" t="str">
        <f t="shared" si="350"/>
        <v/>
      </c>
      <c r="S819" s="76" t="str">
        <f t="shared" si="351"/>
        <v/>
      </c>
      <c r="U819" s="42"/>
      <c r="V819" s="122"/>
      <c r="W819" s="126"/>
      <c r="X819" s="78"/>
    </row>
    <row r="820" spans="1:24" s="77" customFormat="1" ht="24" customHeight="1" x14ac:dyDescent="0.2">
      <c r="A820" s="34" t="str">
        <f t="shared" si="332"/>
        <v/>
      </c>
      <c r="B820" s="35">
        <f t="shared" si="326"/>
        <v>28</v>
      </c>
      <c r="C820" s="198"/>
      <c r="D820" s="87">
        <v>5</v>
      </c>
      <c r="E820" s="88">
        <f ca="1">COUNTIF($G$6:G820,G820)+COUNTIF(OFFSET($P$6,0,0,IF(MOD(ROW(P820),5)&lt;&gt;0,INT((ROW(P820)-ROW($P$6)+1)/5)*5,INT((ROW(P820)-ROW($P$6))/5)*5),1),G820)</f>
        <v>352</v>
      </c>
      <c r="F820" s="88" t="str">
        <f t="shared" si="346"/>
        <v/>
      </c>
      <c r="G820" s="183">
        <f>TKB!$C$8</f>
        <v>0</v>
      </c>
      <c r="H820" s="89"/>
      <c r="I820" s="90" t="str">
        <f t="shared" si="347"/>
        <v/>
      </c>
      <c r="J820" s="91" t="str">
        <f t="shared" si="348"/>
        <v/>
      </c>
      <c r="K820" s="72"/>
      <c r="L820" s="198"/>
      <c r="M820" s="87">
        <v>5</v>
      </c>
      <c r="N820" s="84" t="str">
        <f ca="1">IF(P820=0,"",COUNTIF($P$6:P820,P820)+COUNTIF(OFFSET($G$6,0,0,INT((ROW(G820)-ROW($G$6))/5+1)*5,1),P820))</f>
        <v/>
      </c>
      <c r="O820" s="92" t="str">
        <f t="shared" si="349"/>
        <v/>
      </c>
      <c r="P820" s="183">
        <f>TKB!$D$8</f>
        <v>0</v>
      </c>
      <c r="Q820" s="89"/>
      <c r="R820" s="90" t="str">
        <f t="shared" si="350"/>
        <v/>
      </c>
      <c r="S820" s="91" t="str">
        <f t="shared" si="351"/>
        <v/>
      </c>
      <c r="U820" s="42"/>
      <c r="V820" s="122"/>
      <c r="W820" s="126"/>
      <c r="X820" s="78"/>
    </row>
    <row r="821" spans="1:24" s="77" customFormat="1" ht="24" customHeight="1" x14ac:dyDescent="0.2">
      <c r="A821" s="34" t="str">
        <f t="shared" si="332"/>
        <v/>
      </c>
      <c r="B821" s="35">
        <f t="shared" si="326"/>
        <v>28</v>
      </c>
      <c r="C821" s="200" t="str">
        <f>CONCATENATE("Ba  ",CHAR(10),DAY(V813+1),"/",MONTH(V813+1))</f>
        <v>Ba  
16/3</v>
      </c>
      <c r="D821" s="67">
        <v>1</v>
      </c>
      <c r="E821" s="68">
        <f ca="1">COUNTIF($G$6:G821,G821)+COUNTIF(OFFSET($P$6,0,0,IF(MOD(ROW(P821),5)&lt;&gt;0,INT((ROW(P821)-ROW($P$6)+1)/5)*5,INT((ROW(P821)-ROW($P$6))/5)*5),1),G821)</f>
        <v>55</v>
      </c>
      <c r="F821" s="68">
        <f t="shared" ca="1" si="346"/>
        <v>55</v>
      </c>
      <c r="G821" s="182" t="str">
        <f>TKB!$C$9</f>
        <v>Chính tả</v>
      </c>
      <c r="H821" s="93"/>
      <c r="I821" s="70" t="str">
        <f t="shared" ca="1" si="347"/>
        <v>TC: Kho báu.</v>
      </c>
      <c r="J821" s="71" t="str">
        <f t="shared" ca="1" si="348"/>
        <v>vở mẫu, MT-MC</v>
      </c>
      <c r="K821" s="72"/>
      <c r="L821" s="200" t="str">
        <f>+C821</f>
        <v>Ba  
16/3</v>
      </c>
      <c r="M821" s="67">
        <v>1</v>
      </c>
      <c r="N821" s="94">
        <f ca="1">IF(P821=0,"",COUNTIF($P$6:P821,P821)+COUNTIF(OFFSET($G$6,0,0,INT((ROW(G821)-ROW($G$6))/5+1)*5,1),P821))</f>
        <v>28</v>
      </c>
      <c r="O821" s="94">
        <f t="shared" ca="1" si="349"/>
        <v>28</v>
      </c>
      <c r="P821" s="181" t="str">
        <f>TKB!$D$9</f>
        <v>Kể chuyện</v>
      </c>
      <c r="Q821" s="93"/>
      <c r="R821" s="70" t="str">
        <f t="shared" ca="1" si="350"/>
        <v>Kho báu.</v>
      </c>
      <c r="S821" s="71" t="str">
        <f t="shared" ca="1" si="351"/>
        <v>Tranh SGK</v>
      </c>
      <c r="U821" s="42"/>
      <c r="V821" s="122"/>
      <c r="W821" s="126"/>
      <c r="X821" s="78"/>
    </row>
    <row r="822" spans="1:24" s="77" customFormat="1" ht="24" customHeight="1" x14ac:dyDescent="0.2">
      <c r="A822" s="34" t="str">
        <f t="shared" si="332"/>
        <v/>
      </c>
      <c r="B822" s="35">
        <f t="shared" si="326"/>
        <v>28</v>
      </c>
      <c r="C822" s="201"/>
      <c r="D822" s="79">
        <v>2</v>
      </c>
      <c r="E822" s="80">
        <f ca="1">COUNTIF($G$6:G822,G822)+COUNTIF(OFFSET($P$6,0,0,IF(MOD(ROW(P822),5)&lt;&gt;0,INT((ROW(P822)-ROW($P$6)+1)/5)*5,INT((ROW(P822)-ROW($P$6))/5)*5),1),G822)</f>
        <v>137</v>
      </c>
      <c r="F822" s="80">
        <f t="shared" ca="1" si="346"/>
        <v>137</v>
      </c>
      <c r="G822" s="182" t="str">
        <f>TKB!$C$10</f>
        <v>Toán</v>
      </c>
      <c r="H822" s="81"/>
      <c r="I822" s="82" t="str">
        <f t="shared" ca="1" si="347"/>
        <v>Đơn vị chục trăm, nghìn.</v>
      </c>
      <c r="J822" s="83" t="str">
        <f t="shared" ca="1" si="348"/>
        <v>SGK, bảng phụ, MT-MC</v>
      </c>
      <c r="K822" s="72"/>
      <c r="L822" s="201"/>
      <c r="M822" s="79">
        <v>2</v>
      </c>
      <c r="N822" s="84">
        <f ca="1">IF(P822=0,"",COUNTIF($P$6:P822,P822)+COUNTIF(OFFSET($G$6,0,0,INT((ROW(G822)-ROW($G$6))/5+1)*5,1),P822))</f>
        <v>56</v>
      </c>
      <c r="O822" s="84">
        <f t="shared" ca="1" si="349"/>
        <v>56</v>
      </c>
      <c r="P822" s="182" t="str">
        <f>TKB!$D$10</f>
        <v>Thể dục</v>
      </c>
      <c r="Q822" s="81"/>
      <c r="R822" s="82" t="str">
        <f t="shared" ca="1" si="350"/>
        <v>TC:”Tung vòng vào đích”.</v>
      </c>
      <c r="S822" s="83">
        <f t="shared" ca="1" si="351"/>
        <v>0</v>
      </c>
      <c r="U822" s="42"/>
      <c r="V822" s="122"/>
      <c r="W822" s="126"/>
      <c r="X822" s="78"/>
    </row>
    <row r="823" spans="1:24" s="77" customFormat="1" ht="24" customHeight="1" x14ac:dyDescent="0.2">
      <c r="A823" s="34" t="str">
        <f t="shared" si="332"/>
        <v/>
      </c>
      <c r="B823" s="35">
        <f t="shared" si="326"/>
        <v>28</v>
      </c>
      <c r="C823" s="201"/>
      <c r="D823" s="79">
        <v>3</v>
      </c>
      <c r="E823" s="80">
        <f ca="1">COUNTIF($G$6:G823,G823)+COUNTIF(OFFSET($P$6,0,0,IF(MOD(ROW(P823),5)&lt;&gt;0,INT((ROW(P823)-ROW($P$6)+1)/5)*5,INT((ROW(P823)-ROW($P$6))/5)*5),1),G823)</f>
        <v>28</v>
      </c>
      <c r="F823" s="80">
        <f t="shared" ca="1" si="346"/>
        <v>28</v>
      </c>
      <c r="G823" s="182" t="str">
        <f>TKB!$C$11</f>
        <v>Mĩ thuật</v>
      </c>
      <c r="H823" s="81"/>
      <c r="I823" s="82" t="str">
        <f t="shared" ca="1" si="347"/>
        <v>Đồ vật theo em đến trường</v>
      </c>
      <c r="J823" s="83">
        <f t="shared" ca="1" si="348"/>
        <v>0</v>
      </c>
      <c r="K823" s="72"/>
      <c r="L823" s="201"/>
      <c r="M823" s="73">
        <v>3</v>
      </c>
      <c r="N823" s="84">
        <f ca="1">IF(P823=0,"",COUNTIF($P$6:P823,P823)+COUNTIF(OFFSET($G$6,0,0,INT((ROW(G823)-ROW($G$6))/5+1)*5,1),P823))</f>
        <v>83</v>
      </c>
      <c r="O823" s="74">
        <f t="shared" ca="1" si="349"/>
        <v>83</v>
      </c>
      <c r="P823" s="185" t="str">
        <f>TKB!$D$11</f>
        <v>HDH-TV</v>
      </c>
      <c r="Q823" s="81"/>
      <c r="R823" s="82" t="str">
        <f t="shared" ca="1" si="350"/>
        <v>Tập đọc-Chính tả</v>
      </c>
      <c r="S823" s="83" t="str">
        <f t="shared" ca="1" si="351"/>
        <v>Vở CEHTV, BP, PM</v>
      </c>
      <c r="U823" s="42"/>
      <c r="V823" s="122"/>
      <c r="W823" s="126"/>
      <c r="X823" s="78"/>
    </row>
    <row r="824" spans="1:24" s="77" customFormat="1" ht="24" customHeight="1" x14ac:dyDescent="0.2">
      <c r="A824" s="34" t="str">
        <f t="shared" si="332"/>
        <v/>
      </c>
      <c r="B824" s="35">
        <f t="shared" si="326"/>
        <v>28</v>
      </c>
      <c r="C824" s="201"/>
      <c r="D824" s="79">
        <v>4</v>
      </c>
      <c r="E824" s="84">
        <f ca="1">COUNTIF($G$6:G824,G824)+COUNTIF(OFFSET($P$6,0,0,IF(MOD(ROW(P824),5)&lt;&gt;0,INT((ROW(P824)-ROW($P$6)+1)/5)*5,INT((ROW(P824)-ROW($P$6))/5)*5),1),G824)</f>
        <v>55</v>
      </c>
      <c r="F824" s="84">
        <f t="shared" ca="1" si="346"/>
        <v>55</v>
      </c>
      <c r="G824" s="182" t="str">
        <f>TKB!$C$12</f>
        <v>Tiếng Anh</v>
      </c>
      <c r="H824" s="81"/>
      <c r="I824" s="82" t="str">
        <f t="shared" ca="1" si="347"/>
        <v>Stop and check</v>
      </c>
      <c r="J824" s="83">
        <f t="shared" ca="1" si="348"/>
        <v>0</v>
      </c>
      <c r="K824" s="72"/>
      <c r="L824" s="201"/>
      <c r="M824" s="79">
        <v>4</v>
      </c>
      <c r="N824" s="84">
        <f ca="1">IF(P824=0,"",COUNTIF($P$6:P824,P824)+COUNTIF(OFFSET($G$6,0,0,INT((ROW(G824)-ROW($G$6))/5+1)*5,1),P824))</f>
        <v>82</v>
      </c>
      <c r="O824" s="84" t="e">
        <f t="shared" ca="1" si="349"/>
        <v>#N/A</v>
      </c>
      <c r="P824" s="182" t="str">
        <f>TKB!$D$12</f>
        <v>HDH-T</v>
      </c>
      <c r="Q824" s="81"/>
      <c r="R824" s="82" t="e">
        <f t="shared" ca="1" si="350"/>
        <v>#N/A</v>
      </c>
      <c r="S824" s="83" t="e">
        <f t="shared" ca="1" si="351"/>
        <v>#N/A</v>
      </c>
      <c r="U824" s="42"/>
      <c r="V824" s="122"/>
      <c r="W824" s="126"/>
      <c r="X824" s="78"/>
    </row>
    <row r="825" spans="1:24" s="77" customFormat="1" ht="24" customHeight="1" x14ac:dyDescent="0.2">
      <c r="A825" s="34" t="str">
        <f t="shared" si="332"/>
        <v/>
      </c>
      <c r="B825" s="35">
        <f t="shared" si="326"/>
        <v>28</v>
      </c>
      <c r="C825" s="202"/>
      <c r="D825" s="95">
        <v>5</v>
      </c>
      <c r="E825" s="88">
        <f ca="1">COUNTIF($G$6:G825,G825)+COUNTIF(OFFSET($P$6,0,0,IF(MOD(ROW(P825),5)&lt;&gt;0,INT((ROW(P825)-ROW($P$6)+1)/5)*5,INT((ROW(P825)-ROW($P$6))/5)*5),1),G825)</f>
        <v>355</v>
      </c>
      <c r="F825" s="88" t="str">
        <f t="shared" si="346"/>
        <v/>
      </c>
      <c r="G825" s="183">
        <f>TKB!$C$13</f>
        <v>0</v>
      </c>
      <c r="H825" s="89"/>
      <c r="I825" s="90" t="str">
        <f t="shared" si="347"/>
        <v/>
      </c>
      <c r="J825" s="91" t="str">
        <f t="shared" si="348"/>
        <v/>
      </c>
      <c r="K825" s="72"/>
      <c r="L825" s="202"/>
      <c r="M825" s="87">
        <v>5</v>
      </c>
      <c r="N825" s="84" t="str">
        <f ca="1">IF(P825=0,"",COUNTIF($P$6:P825,P825)+COUNTIF(OFFSET($G$6,0,0,INT((ROW(G825)-ROW($G$6))/5+1)*5,1),P825))</f>
        <v/>
      </c>
      <c r="O825" s="92" t="str">
        <f t="shared" si="349"/>
        <v/>
      </c>
      <c r="P825" s="183">
        <f>TKB!$D$13</f>
        <v>0</v>
      </c>
      <c r="Q825" s="89"/>
      <c r="R825" s="90" t="str">
        <f t="shared" si="350"/>
        <v/>
      </c>
      <c r="S825" s="91" t="str">
        <f t="shared" si="351"/>
        <v/>
      </c>
      <c r="U825" s="42"/>
      <c r="V825" s="122"/>
      <c r="W825" s="126"/>
      <c r="X825" s="78"/>
    </row>
    <row r="826" spans="1:24" s="77" customFormat="1" ht="24" customHeight="1" x14ac:dyDescent="0.2">
      <c r="A826" s="34" t="str">
        <f t="shared" si="332"/>
        <v/>
      </c>
      <c r="B826" s="35">
        <f t="shared" si="326"/>
        <v>28</v>
      </c>
      <c r="C826" s="200" t="str">
        <f>CONCATENATE("Tư ",CHAR(10),DAY(V813+2),"/",MONTH(V813+2))</f>
        <v>Tư 
17/3</v>
      </c>
      <c r="D826" s="67">
        <v>1</v>
      </c>
      <c r="E826" s="68">
        <f ca="1">COUNTIF($G$6:G826,G826)+COUNTIF(OFFSET($P$6,0,0,IF(MOD(ROW(P826),5)&lt;&gt;0,INT((ROW(P826)-ROW($P$6)+1)/5)*5,INT((ROW(P826)-ROW($P$6))/5)*5),1),G826)</f>
        <v>84</v>
      </c>
      <c r="F826" s="68">
        <f t="shared" ca="1" si="346"/>
        <v>84</v>
      </c>
      <c r="G826" s="182" t="str">
        <f>TKB!$C$14</f>
        <v>Tập đọc</v>
      </c>
      <c r="H826" s="93"/>
      <c r="I826" s="70" t="str">
        <f t="shared" ca="1" si="347"/>
        <v>Cây dừa.</v>
      </c>
      <c r="J826" s="71" t="str">
        <f t="shared" ca="1" si="348"/>
        <v>Máy chiếu, GAĐT</v>
      </c>
      <c r="K826" s="72"/>
      <c r="L826" s="200" t="str">
        <f>+C826</f>
        <v>Tư 
17/3</v>
      </c>
      <c r="M826" s="67">
        <v>1</v>
      </c>
      <c r="N826" s="94">
        <f ca="1">IF(P826=0,"",COUNTIF($P$6:P826,P826)+COUNTIF(OFFSET($G$6,0,0,INT((ROW(G826)-ROW($G$6))/5+1)*5,1),P826))</f>
        <v>28</v>
      </c>
      <c r="O826" s="94">
        <f t="shared" ca="1" si="349"/>
        <v>28</v>
      </c>
      <c r="P826" s="181" t="str">
        <f>TKB!$D$14</f>
        <v>HĐTT-ĐS</v>
      </c>
      <c r="Q826" s="93"/>
      <c r="R826" s="70" t="str">
        <f t="shared" ca="1" si="350"/>
        <v>Đọc sách</v>
      </c>
      <c r="S826" s="71" t="str">
        <f t="shared" ca="1" si="351"/>
        <v>sách, truyện</v>
      </c>
      <c r="U826" s="42"/>
      <c r="V826" s="122"/>
      <c r="W826" s="126"/>
      <c r="X826" s="78"/>
    </row>
    <row r="827" spans="1:24" s="77" customFormat="1" ht="24" customHeight="1" x14ac:dyDescent="0.2">
      <c r="A827" s="34" t="str">
        <f t="shared" si="332"/>
        <v/>
      </c>
      <c r="B827" s="35">
        <f t="shared" si="326"/>
        <v>28</v>
      </c>
      <c r="C827" s="201"/>
      <c r="D827" s="79">
        <v>2</v>
      </c>
      <c r="E827" s="80">
        <f ca="1">COUNTIF($G$6:G827,G827)+COUNTIF(OFFSET($P$6,0,0,IF(MOD(ROW(P827),5)&lt;&gt;0,INT((ROW(P827)-ROW($P$6)+1)/5)*5,INT((ROW(P827)-ROW($P$6))/5)*5),1),G827)</f>
        <v>56</v>
      </c>
      <c r="F827" s="80">
        <f t="shared" ca="1" si="346"/>
        <v>56</v>
      </c>
      <c r="G827" s="182" t="str">
        <f>TKB!$C$15</f>
        <v>Tiếng Anh</v>
      </c>
      <c r="H827" s="81"/>
      <c r="I827" s="82" t="str">
        <f t="shared" ca="1" si="347"/>
        <v>Unit 10. Lesson 1</v>
      </c>
      <c r="J827" s="83">
        <f t="shared" ca="1" si="348"/>
        <v>0</v>
      </c>
      <c r="K827" s="72"/>
      <c r="L827" s="201"/>
      <c r="M827" s="79">
        <v>2</v>
      </c>
      <c r="N827" s="84">
        <f ca="1">IF(P827=0,"",COUNTIF($P$6:P827,P827)+COUNTIF(OFFSET($G$6,0,0,INT((ROW(G827)-ROW($G$6))/5+1)*5,1),P827))</f>
        <v>28</v>
      </c>
      <c r="O827" s="84">
        <f t="shared" ca="1" si="349"/>
        <v>31</v>
      </c>
      <c r="P827" s="181" t="str">
        <f>TKB!$D$15</f>
        <v>Âm nhạc TC</v>
      </c>
      <c r="Q827" s="81"/>
      <c r="R827" s="82" t="str">
        <f t="shared" ca="1" si="350"/>
        <v>Tập biểu diễn</v>
      </c>
      <c r="S827" s="83">
        <f t="shared" ca="1" si="351"/>
        <v>0</v>
      </c>
      <c r="U827" s="42"/>
      <c r="V827" s="122"/>
      <c r="W827" s="126"/>
      <c r="X827" s="78"/>
    </row>
    <row r="828" spans="1:24" s="77" customFormat="1" ht="24" customHeight="1" x14ac:dyDescent="0.2">
      <c r="A828" s="34" t="str">
        <f t="shared" si="332"/>
        <v/>
      </c>
      <c r="B828" s="35">
        <f t="shared" si="326"/>
        <v>28</v>
      </c>
      <c r="C828" s="201"/>
      <c r="D828" s="79">
        <v>3</v>
      </c>
      <c r="E828" s="80">
        <f ca="1">COUNTIF($G$6:G828,G828)+COUNTIF(OFFSET($P$6,0,0,IF(MOD(ROW(P828),5)&lt;&gt;0,INT((ROW(P828)-ROW($P$6)+1)/5)*5,INT((ROW(P828)-ROW($P$6))/5)*5),1),G828)</f>
        <v>138</v>
      </c>
      <c r="F828" s="80">
        <f t="shared" ca="1" si="346"/>
        <v>138</v>
      </c>
      <c r="G828" s="182" t="str">
        <f>TKB!$C$16</f>
        <v>Toán</v>
      </c>
      <c r="H828" s="81"/>
      <c r="I828" s="82" t="str">
        <f t="shared" ca="1" si="347"/>
        <v>SS các số tròn trăm.</v>
      </c>
      <c r="J828" s="83" t="str">
        <f t="shared" ca="1" si="348"/>
        <v>SGK, bảng phụ, MT-MC</v>
      </c>
      <c r="K828" s="72"/>
      <c r="L828" s="201"/>
      <c r="M828" s="73">
        <v>3</v>
      </c>
      <c r="N828" s="84">
        <f ca="1">IF(P828=0,"",COUNTIF($P$6:P828,P828)+COUNTIF(OFFSET($G$6,0,0,INT((ROW(G828)-ROW($G$6))/5+1)*5,1),P828))</f>
        <v>83</v>
      </c>
      <c r="O828" s="74" t="e">
        <f t="shared" ca="1" si="349"/>
        <v>#N/A</v>
      </c>
      <c r="P828" s="185" t="str">
        <f>TKB!$D$16</f>
        <v>HDH-T</v>
      </c>
      <c r="Q828" s="81"/>
      <c r="R828" s="82" t="e">
        <f t="shared" ca="1" si="350"/>
        <v>#N/A</v>
      </c>
      <c r="S828" s="83" t="e">
        <f t="shared" ca="1" si="351"/>
        <v>#N/A</v>
      </c>
      <c r="U828" s="42"/>
      <c r="V828" s="122"/>
      <c r="W828" s="126"/>
      <c r="X828" s="78"/>
    </row>
    <row r="829" spans="1:24" s="77" customFormat="1" ht="24" customHeight="1" x14ac:dyDescent="0.2">
      <c r="A829" s="34" t="str">
        <f t="shared" si="332"/>
        <v/>
      </c>
      <c r="B829" s="35">
        <f t="shared" si="326"/>
        <v>28</v>
      </c>
      <c r="C829" s="201"/>
      <c r="D829" s="79">
        <v>4</v>
      </c>
      <c r="E829" s="84">
        <f ca="1">COUNTIF($G$6:G829,G829)+COUNTIF(OFFSET($P$6,0,0,IF(MOD(ROW(P829),5)&lt;&gt;0,INT((ROW(P829)-ROW($P$6)+1)/5)*5,INT((ROW(P829)-ROW($P$6))/5)*5),1),G829)</f>
        <v>28</v>
      </c>
      <c r="F829" s="84">
        <f t="shared" ca="1" si="346"/>
        <v>28</v>
      </c>
      <c r="G829" s="182" t="str">
        <f>TKB!$C$17</f>
        <v>Tập viết</v>
      </c>
      <c r="H829" s="81"/>
      <c r="I829" s="82" t="str">
        <f t="shared" ca="1" si="347"/>
        <v>Chữ hoa Y</v>
      </c>
      <c r="J829" s="83" t="str">
        <f ca="1">IF(G829=0,"",VLOOKUP(E829&amp;G829,PPCT,7,0))</f>
        <v xml:space="preserve">Chữ mẫu, bảng phụ, </v>
      </c>
      <c r="K829" s="72"/>
      <c r="L829" s="201"/>
      <c r="M829" s="79">
        <v>4</v>
      </c>
      <c r="N829" s="84">
        <f ca="1">IF(P829=0,"",COUNTIF($P$6:P829,P829)+COUNTIF(OFFSET($G$6,0,0,INT((ROW(G829)-ROW($G$6))/5+1)*5,1),P829))</f>
        <v>55</v>
      </c>
      <c r="O829" s="84" t="e">
        <f t="shared" ca="1" si="349"/>
        <v>#N/A</v>
      </c>
      <c r="P829" s="182" t="str">
        <f>TKB!$D$17</f>
        <v>HĐTT-CĐ</v>
      </c>
      <c r="Q829" s="81"/>
      <c r="R829" s="82" t="e">
        <f t="shared" ca="1" si="350"/>
        <v>#N/A</v>
      </c>
      <c r="S829" s="83" t="e">
        <f t="shared" ca="1" si="351"/>
        <v>#N/A</v>
      </c>
      <c r="U829" s="42"/>
      <c r="V829" s="122"/>
      <c r="W829" s="126"/>
      <c r="X829" s="78"/>
    </row>
    <row r="830" spans="1:24" s="77" customFormat="1" ht="24" customHeight="1" x14ac:dyDescent="0.2">
      <c r="A830" s="34" t="str">
        <f t="shared" si="332"/>
        <v/>
      </c>
      <c r="B830" s="35">
        <f t="shared" si="326"/>
        <v>28</v>
      </c>
      <c r="C830" s="202"/>
      <c r="D830" s="95">
        <v>5</v>
      </c>
      <c r="E830" s="88">
        <f ca="1">COUNTIF($G$6:G830,G830)+COUNTIF(OFFSET($P$6,0,0,IF(MOD(ROW(P830),5)&lt;&gt;0,INT((ROW(P830)-ROW($P$6)+1)/5)*5,INT((ROW(P830)-ROW($P$6))/5)*5),1),G830)</f>
        <v>357</v>
      </c>
      <c r="F830" s="88" t="str">
        <f t="shared" si="346"/>
        <v/>
      </c>
      <c r="G830" s="183">
        <f>TKB!$C$18</f>
        <v>0</v>
      </c>
      <c r="H830" s="89"/>
      <c r="I830" s="90" t="str">
        <f t="shared" si="347"/>
        <v/>
      </c>
      <c r="J830" s="91" t="str">
        <f t="shared" ref="J830:J840" si="352">IF(G830=0,"",VLOOKUP(E830&amp;G830,PPCT,7,0))</f>
        <v/>
      </c>
      <c r="K830" s="72"/>
      <c r="L830" s="202"/>
      <c r="M830" s="87">
        <v>5</v>
      </c>
      <c r="N830" s="84" t="str">
        <f ca="1">IF(P830=0,"",COUNTIF($P$6:P830,P830)+COUNTIF(OFFSET($G$6,0,0,INT((ROW(G830)-ROW($G$6))/5+1)*5,1),P830))</f>
        <v/>
      </c>
      <c r="O830" s="92" t="str">
        <f t="shared" si="349"/>
        <v/>
      </c>
      <c r="P830" s="183">
        <f>TKB!$D$18</f>
        <v>0</v>
      </c>
      <c r="Q830" s="89"/>
      <c r="R830" s="90" t="str">
        <f t="shared" si="350"/>
        <v/>
      </c>
      <c r="S830" s="91" t="str">
        <f t="shared" si="351"/>
        <v/>
      </c>
      <c r="U830" s="42"/>
      <c r="V830" s="122"/>
      <c r="W830" s="126"/>
      <c r="X830" s="78"/>
    </row>
    <row r="831" spans="1:24" s="77" customFormat="1" ht="24" customHeight="1" x14ac:dyDescent="0.2">
      <c r="A831" s="34" t="str">
        <f t="shared" si="332"/>
        <v/>
      </c>
      <c r="B831" s="35">
        <f t="shared" si="326"/>
        <v>28</v>
      </c>
      <c r="C831" s="200" t="str">
        <f>CONCATENATE("Năm ",CHAR(10),DAY(V813+3),"/",MONTH(V813+3))</f>
        <v>Năm 
18/3</v>
      </c>
      <c r="D831" s="67">
        <v>1</v>
      </c>
      <c r="E831" s="68">
        <f ca="1">COUNTIF($G$6:G831,G831)+COUNTIF(OFFSET($P$6,0,0,IF(MOD(ROW(P831),5)&lt;&gt;0,INT((ROW(P831)-ROW($P$6)+1)/5)*5,INT((ROW(P831)-ROW($P$6))/5)*5),1),G831)</f>
        <v>56</v>
      </c>
      <c r="F831" s="68">
        <f t="shared" ca="1" si="346"/>
        <v>56</v>
      </c>
      <c r="G831" s="181" t="str">
        <f>TKB!$C$19</f>
        <v>Chính tả</v>
      </c>
      <c r="H831" s="93"/>
      <c r="I831" s="70" t="str">
        <f t="shared" ca="1" si="347"/>
        <v>NV: Cây dừa.</v>
      </c>
      <c r="J831" s="71" t="str">
        <f t="shared" ca="1" si="352"/>
        <v>vở mẫu, MT-MC</v>
      </c>
      <c r="K831" s="72"/>
      <c r="L831" s="200" t="str">
        <f>+C831</f>
        <v>Năm 
18/3</v>
      </c>
      <c r="M831" s="67">
        <v>1</v>
      </c>
      <c r="N831" s="94">
        <f ca="1">IF(P831=0,"",COUNTIF($P$6:P831,P831)+COUNTIF(OFFSET($G$6,0,0,INT((ROW(G831)-ROW($G$6))/5+1)*5,1),P831))</f>
        <v>28</v>
      </c>
      <c r="O831" s="94">
        <f t="shared" ca="1" si="349"/>
        <v>28</v>
      </c>
      <c r="P831" s="181" t="str">
        <f>TKB!$D$19</f>
        <v>TN&amp;XH</v>
      </c>
      <c r="Q831" s="93"/>
      <c r="R831" s="70" t="str">
        <f t="shared" ca="1" si="350"/>
        <v>Một số loại vật sống trên cạn</v>
      </c>
      <c r="S831" s="71" t="str">
        <f t="shared" ca="1" si="351"/>
        <v>Tranh SGK, MT-MC</v>
      </c>
      <c r="U831" s="42"/>
      <c r="V831" s="122"/>
      <c r="W831" s="126"/>
      <c r="X831" s="78"/>
    </row>
    <row r="832" spans="1:24" s="77" customFormat="1" ht="24" customHeight="1" x14ac:dyDescent="0.2">
      <c r="A832" s="34" t="str">
        <f t="shared" si="332"/>
        <v/>
      </c>
      <c r="B832" s="35">
        <f t="shared" si="326"/>
        <v>28</v>
      </c>
      <c r="C832" s="201"/>
      <c r="D832" s="79">
        <v>2</v>
      </c>
      <c r="E832" s="80">
        <f ca="1">COUNTIF($G$6:G832,G832)+COUNTIF(OFFSET($P$6,0,0,IF(MOD(ROW(P832),5)&lt;&gt;0,INT((ROW(P832)-ROW($P$6)+1)/5)*5,INT((ROW(P832)-ROW($P$6))/5)*5),1),G832)</f>
        <v>139</v>
      </c>
      <c r="F832" s="80">
        <f t="shared" ca="1" si="346"/>
        <v>139</v>
      </c>
      <c r="G832" s="182" t="str">
        <f>TKB!$C$20</f>
        <v>Toán</v>
      </c>
      <c r="H832" s="81"/>
      <c r="I832" s="82" t="str">
        <f t="shared" ca="1" si="347"/>
        <v>Các số tròn chục từ 110 đến 200</v>
      </c>
      <c r="J832" s="83" t="str">
        <f t="shared" ca="1" si="352"/>
        <v>SGK, bảng phụ, MT-MC</v>
      </c>
      <c r="K832" s="72"/>
      <c r="L832" s="201"/>
      <c r="M832" s="79">
        <v>2</v>
      </c>
      <c r="N832" s="84">
        <f ca="1">IF(P832=0,"",COUNTIF($P$6:P832,P832)+COUNTIF(OFFSET($G$6,0,0,INT((ROW(G832)-ROW($G$6))/5+1)*5,1),P832))</f>
        <v>28</v>
      </c>
      <c r="O832" s="84">
        <f t="shared" ca="1" si="349"/>
        <v>28</v>
      </c>
      <c r="P832" s="182" t="str">
        <f>TKB!$D$20</f>
        <v>Thủ công</v>
      </c>
      <c r="Q832" s="81"/>
      <c r="R832" s="82" t="str">
        <f t="shared" ca="1" si="350"/>
        <v>Làm đồng hồ đeo tay</v>
      </c>
      <c r="S832" s="83" t="str">
        <f t="shared" ca="1" si="351"/>
        <v>GM, kéo, tranh QT</v>
      </c>
      <c r="U832" s="42"/>
      <c r="V832" s="122"/>
      <c r="W832" s="126"/>
      <c r="X832" s="78"/>
    </row>
    <row r="833" spans="1:24" s="77" customFormat="1" ht="24" customHeight="1" x14ac:dyDescent="0.2">
      <c r="A833" s="34" t="str">
        <f t="shared" si="332"/>
        <v/>
      </c>
      <c r="B833" s="35">
        <f t="shared" si="326"/>
        <v>28</v>
      </c>
      <c r="C833" s="201"/>
      <c r="D833" s="79">
        <v>3</v>
      </c>
      <c r="E833" s="84">
        <f ca="1">COUNTIF($G$6:G833,G833)+COUNTIF(OFFSET($P$6,0,0,IF(MOD(ROW(P833),5)&lt;&gt;0,INT((ROW(P833)-ROW($P$6)+1)/5)*5,INT((ROW(P833)-ROW($P$6))/5)*5),1),G833)</f>
        <v>28</v>
      </c>
      <c r="F833" s="84">
        <f t="shared" ca="1" si="346"/>
        <v>28</v>
      </c>
      <c r="G833" s="182" t="str">
        <f>TKB!$C$21</f>
        <v>Thể dục TC</v>
      </c>
      <c r="H833" s="81"/>
      <c r="I833" s="82" t="str">
        <f t="shared" ca="1" si="347"/>
        <v>Trò chơi : tung vòng vào đích và chạy đổi chỗ vỗ tay nhau</v>
      </c>
      <c r="J833" s="83">
        <f t="shared" ca="1" si="352"/>
        <v>0</v>
      </c>
      <c r="K833" s="72"/>
      <c r="L833" s="201"/>
      <c r="M833" s="73">
        <v>3</v>
      </c>
      <c r="N833" s="84">
        <f ca="1">IF(P833=0,"",COUNTIF($P$6:P833,P833)+COUNTIF(OFFSET($G$6,0,0,INT((ROW(G833)-ROW($G$6))/5+1)*5,1),P833))</f>
        <v>84</v>
      </c>
      <c r="O833" s="74">
        <f t="shared" ca="1" si="349"/>
        <v>84</v>
      </c>
      <c r="P833" s="185" t="str">
        <f>TKB!$D$21</f>
        <v>HDH-TV</v>
      </c>
      <c r="Q833" s="81"/>
      <c r="R833" s="82" t="str">
        <f t="shared" ca="1" si="350"/>
        <v>Luyện từ và câu</v>
      </c>
      <c r="S833" s="83" t="str">
        <f t="shared" ca="1" si="351"/>
        <v>Vở CEHTV, BP, PM</v>
      </c>
      <c r="U833" s="42"/>
      <c r="V833" s="122"/>
      <c r="W833" s="126"/>
      <c r="X833" s="78"/>
    </row>
    <row r="834" spans="1:24" s="77" customFormat="1" ht="24" customHeight="1" x14ac:dyDescent="0.2">
      <c r="A834" s="34" t="str">
        <f t="shared" si="332"/>
        <v/>
      </c>
      <c r="B834" s="35">
        <f t="shared" ref="B834:B897" si="353">+B833</f>
        <v>28</v>
      </c>
      <c r="C834" s="201"/>
      <c r="D834" s="79">
        <v>4</v>
      </c>
      <c r="E834" s="84">
        <f ca="1">COUNTIF($G$6:G834,G834)+COUNTIF(OFFSET($P$6,0,0,IF(MOD(ROW(P834),5)&lt;&gt;0,INT((ROW(P834)-ROW($P$6)+1)/5)*5,INT((ROW(P834)-ROW($P$6))/5)*5),1),G834)</f>
        <v>28</v>
      </c>
      <c r="F834" s="84">
        <f t="shared" ca="1" si="346"/>
        <v>28</v>
      </c>
      <c r="G834" s="182" t="str">
        <f>TKB!$C$22</f>
        <v>LT &amp; Câu</v>
      </c>
      <c r="H834" s="81"/>
      <c r="I834" s="82" t="str">
        <f t="shared" ca="1" si="347"/>
        <v>MRVT: từ ngữ về cây cối.Đặt và trả lời câu hỏi Để làm gì?Dấu chấm, dấu phẩy</v>
      </c>
      <c r="J834" s="83" t="str">
        <f t="shared" ca="1" si="352"/>
        <v>bảng phụ, MT-MC</v>
      </c>
      <c r="K834" s="72"/>
      <c r="L834" s="201"/>
      <c r="M834" s="79">
        <v>4</v>
      </c>
      <c r="N834" s="84">
        <f ca="1">IF(P834=0,"",COUNTIF($P$6:P834,P834)+COUNTIF(OFFSET($G$6,0,0,INT((ROW(G834)-ROW($G$6))/5+1)*5,1),P834))</f>
        <v>56</v>
      </c>
      <c r="O834" s="84" t="e">
        <f t="shared" ca="1" si="349"/>
        <v>#N/A</v>
      </c>
      <c r="P834" s="182" t="str">
        <f>TKB!$D$22</f>
        <v>HĐTT-CĐ</v>
      </c>
      <c r="Q834" s="81"/>
      <c r="R834" s="82" t="e">
        <f t="shared" ca="1" si="350"/>
        <v>#N/A</v>
      </c>
      <c r="S834" s="83" t="e">
        <f t="shared" ca="1" si="351"/>
        <v>#N/A</v>
      </c>
      <c r="U834" s="42"/>
      <c r="V834" s="122"/>
      <c r="W834" s="126"/>
      <c r="X834" s="78"/>
    </row>
    <row r="835" spans="1:24" s="77" customFormat="1" ht="24" customHeight="1" x14ac:dyDescent="0.2">
      <c r="A835" s="34" t="str">
        <f t="shared" si="332"/>
        <v/>
      </c>
      <c r="B835" s="35">
        <f t="shared" si="353"/>
        <v>28</v>
      </c>
      <c r="C835" s="202"/>
      <c r="D835" s="95">
        <v>5</v>
      </c>
      <c r="E835" s="88">
        <f ca="1">COUNTIF($G$6:G835,G835)+COUNTIF(OFFSET($P$6,0,0,IF(MOD(ROW(P835),5)&lt;&gt;0,INT((ROW(P835)-ROW($P$6)+1)/5)*5,INT((ROW(P835)-ROW($P$6))/5)*5),1),G835)</f>
        <v>359</v>
      </c>
      <c r="F835" s="88" t="str">
        <f t="shared" si="346"/>
        <v/>
      </c>
      <c r="G835" s="183">
        <f>TKB!$C$23</f>
        <v>0</v>
      </c>
      <c r="H835" s="89"/>
      <c r="I835" s="90" t="str">
        <f t="shared" si="347"/>
        <v/>
      </c>
      <c r="J835" s="91" t="str">
        <f t="shared" si="352"/>
        <v/>
      </c>
      <c r="K835" s="72"/>
      <c r="L835" s="202"/>
      <c r="M835" s="87">
        <v>5</v>
      </c>
      <c r="N835" s="84" t="str">
        <f ca="1">IF(P835=0,"",COUNTIF($P$6:P835,P835)+COUNTIF(OFFSET($G$6,0,0,INT((ROW(G835)-ROW($G$6))/5+1)*5,1),P835))</f>
        <v/>
      </c>
      <c r="O835" s="92" t="str">
        <f t="shared" si="349"/>
        <v/>
      </c>
      <c r="P835" s="183">
        <f>TKB!$D$23</f>
        <v>0</v>
      </c>
      <c r="Q835" s="89"/>
      <c r="R835" s="90" t="str">
        <f t="shared" si="350"/>
        <v/>
      </c>
      <c r="S835" s="91" t="str">
        <f t="shared" si="351"/>
        <v/>
      </c>
      <c r="U835" s="42"/>
      <c r="V835" s="122"/>
      <c r="W835" s="126"/>
      <c r="X835" s="78"/>
    </row>
    <row r="836" spans="1:24" s="77" customFormat="1" ht="24" customHeight="1" x14ac:dyDescent="0.2">
      <c r="A836" s="34" t="str">
        <f t="shared" si="332"/>
        <v/>
      </c>
      <c r="B836" s="35">
        <f t="shared" si="353"/>
        <v>28</v>
      </c>
      <c r="C836" s="197" t="str">
        <f>CONCATENATE("Sáu ",CHAR(10),DAY(V813+4),"/",MONTH(V813+4))</f>
        <v>Sáu 
19/3</v>
      </c>
      <c r="D836" s="67">
        <v>1</v>
      </c>
      <c r="E836" s="68">
        <f ca="1">COUNTIF($G$6:G836,G836)+COUNTIF(OFFSET($P$6,0,0,IF(MOD(ROW(P836),5)&lt;&gt;0,INT((ROW(P836)-ROW($P$6)+1)/5)*5,INT((ROW(P836)-ROW($P$6))/5)*5),1),G836)</f>
        <v>28</v>
      </c>
      <c r="F836" s="68">
        <f t="shared" ca="1" si="346"/>
        <v>28</v>
      </c>
      <c r="G836" s="182" t="str">
        <f>TKB!$C$24</f>
        <v>Mĩ thuật TC</v>
      </c>
      <c r="H836" s="93"/>
      <c r="I836" s="70" t="str">
        <f t="shared" ca="1" si="347"/>
        <v>Vẽ trang trí đường diềm</v>
      </c>
      <c r="J836" s="71">
        <f t="shared" ca="1" si="352"/>
        <v>0</v>
      </c>
      <c r="K836" s="72"/>
      <c r="L836" s="197" t="str">
        <f>+C836</f>
        <v>Sáu 
19/3</v>
      </c>
      <c r="M836" s="67">
        <v>1</v>
      </c>
      <c r="N836" s="94">
        <f ca="1">IF(P836=0,"",COUNTIF($P$6:P836,P836)+COUNTIF(OFFSET($G$6,0,0,INT((ROW(G836)-ROW($G$6))/5+1)*5,1),P836))</f>
        <v>84</v>
      </c>
      <c r="O836" s="94" t="e">
        <f t="shared" ca="1" si="349"/>
        <v>#N/A</v>
      </c>
      <c r="P836" s="181" t="str">
        <f>TKB!$D$24</f>
        <v>HDH-T</v>
      </c>
      <c r="Q836" s="93"/>
      <c r="R836" s="82" t="e">
        <f t="shared" ca="1" si="350"/>
        <v>#N/A</v>
      </c>
      <c r="S836" s="71" t="e">
        <f t="shared" ca="1" si="351"/>
        <v>#N/A</v>
      </c>
      <c r="U836" s="42"/>
      <c r="V836" s="122"/>
      <c r="W836" s="126"/>
      <c r="X836" s="78"/>
    </row>
    <row r="837" spans="1:24" s="77" customFormat="1" ht="24" customHeight="1" x14ac:dyDescent="0.2">
      <c r="A837" s="34" t="str">
        <f t="shared" si="332"/>
        <v/>
      </c>
      <c r="B837" s="35">
        <f t="shared" si="353"/>
        <v>28</v>
      </c>
      <c r="C837" s="198"/>
      <c r="D837" s="79">
        <v>2</v>
      </c>
      <c r="E837" s="80">
        <f ca="1">COUNTIF($G$6:G837,G837)+COUNTIF(OFFSET($P$6,0,0,IF(MOD(ROW(P837),5)&lt;&gt;0,INT((ROW(P837)-ROW($P$6)+1)/5)*5,INT((ROW(P837)-ROW($P$6))/5)*5),1),G837)</f>
        <v>28</v>
      </c>
      <c r="F837" s="80">
        <f t="shared" ca="1" si="346"/>
        <v>28</v>
      </c>
      <c r="G837" s="182" t="str">
        <f>TKB!$C$25</f>
        <v>Tập làm văn</v>
      </c>
      <c r="H837" s="81"/>
      <c r="I837" s="82" t="str">
        <f t="shared" ca="1" si="347"/>
        <v>Đáp lời chia vui. Tả ngắn về cây cối.</v>
      </c>
      <c r="J837" s="83" t="str">
        <f t="shared" ca="1" si="352"/>
        <v>MT-MC,bảng phụ</v>
      </c>
      <c r="K837" s="72"/>
      <c r="L837" s="198"/>
      <c r="M837" s="79">
        <v>2</v>
      </c>
      <c r="N837" s="84">
        <f ca="1">IF(P837=0,"",COUNTIF($P$6:P837,P837)+COUNTIF(OFFSET($G$6,0,0,INT((ROW(G837)-ROW($G$6))/5+1)*5,1),P837))</f>
        <v>28</v>
      </c>
      <c r="O837" s="84">
        <f t="shared" ca="1" si="349"/>
        <v>28</v>
      </c>
      <c r="P837" s="182" t="str">
        <f>TKB!$D$25</f>
        <v>HĐTT-SHL</v>
      </c>
      <c r="Q837" s="81"/>
      <c r="R837" s="82" t="str">
        <f t="shared" ca="1" si="350"/>
        <v>Sơ kết tuần 28</v>
      </c>
      <c r="S837" s="83" t="str">
        <f t="shared" ca="1" si="351"/>
        <v>phần thưởng</v>
      </c>
      <c r="U837" s="42"/>
      <c r="V837" s="122"/>
      <c r="W837" s="126"/>
      <c r="X837" s="78"/>
    </row>
    <row r="838" spans="1:24" s="77" customFormat="1" ht="24" customHeight="1" x14ac:dyDescent="0.2">
      <c r="A838" s="34" t="str">
        <f t="shared" si="332"/>
        <v/>
      </c>
      <c r="B838" s="35">
        <f t="shared" si="353"/>
        <v>28</v>
      </c>
      <c r="C838" s="198"/>
      <c r="D838" s="73">
        <v>3</v>
      </c>
      <c r="E838" s="84">
        <f ca="1">COUNTIF($G$6:G838,G838)+COUNTIF(OFFSET($P$6,0,0,IF(MOD(ROW(P838),5)&lt;&gt;0,INT((ROW(P838)-ROW($P$6)+1)/5)*5,INT((ROW(P838)-ROW($P$6))/5)*5),1),G838)</f>
        <v>140</v>
      </c>
      <c r="F838" s="84">
        <f t="shared" ca="1" si="346"/>
        <v>140</v>
      </c>
      <c r="G838" s="182" t="str">
        <f>TKB!$C$26</f>
        <v>Toán</v>
      </c>
      <c r="H838" s="81"/>
      <c r="I838" s="82" t="str">
        <f t="shared" ca="1" si="347"/>
        <v>Các số từ 101 đến 110</v>
      </c>
      <c r="J838" s="83" t="str">
        <f t="shared" ca="1" si="352"/>
        <v>SGK, bảng phụ, MT-MC</v>
      </c>
      <c r="K838" s="72"/>
      <c r="L838" s="198"/>
      <c r="M838" s="73">
        <v>3</v>
      </c>
      <c r="N838" s="84" t="str">
        <f ca="1">IF(P838=0,"",COUNTIF($P$6:P838,P838)+COUNTIF(OFFSET($G$6,0,0,INT((ROW(G838)-ROW($G$6))/5+1)*5,1),P838))</f>
        <v/>
      </c>
      <c r="O838" s="74" t="str">
        <f t="shared" si="349"/>
        <v/>
      </c>
      <c r="P838" s="185">
        <f>TKB!$D$26</f>
        <v>0</v>
      </c>
      <c r="Q838" s="81"/>
      <c r="R838" s="82" t="str">
        <f t="shared" si="350"/>
        <v/>
      </c>
      <c r="S838" s="83" t="str">
        <f t="shared" si="351"/>
        <v/>
      </c>
      <c r="U838" s="42"/>
      <c r="V838" s="122"/>
      <c r="W838" s="126"/>
      <c r="X838" s="78"/>
    </row>
    <row r="839" spans="1:24" s="77" customFormat="1" ht="24" customHeight="1" x14ac:dyDescent="0.2">
      <c r="A839" s="34" t="str">
        <f t="shared" si="332"/>
        <v/>
      </c>
      <c r="B839" s="35">
        <f t="shared" si="353"/>
        <v>28</v>
      </c>
      <c r="C839" s="198"/>
      <c r="D839" s="79">
        <v>4</v>
      </c>
      <c r="E839" s="84">
        <f ca="1">COUNTIF($G$6:G839,G839)+COUNTIF(OFFSET($P$6,0,0,IF(MOD(ROW(P839),5)&lt;&gt;0,INT((ROW(P839)-ROW($P$6)+1)/5)*5,INT((ROW(P839)-ROW($P$6))/5)*5),1),G839)</f>
        <v>28</v>
      </c>
      <c r="F839" s="84">
        <f t="shared" ca="1" si="346"/>
        <v>28</v>
      </c>
      <c r="G839" s="182" t="str">
        <f>TKB!$C$27</f>
        <v>Đạo đức</v>
      </c>
      <c r="H839" s="81"/>
      <c r="I839" s="82" t="str">
        <f t="shared" ca="1" si="347"/>
        <v>Giúp đỡ người khuyết tật ( tiết 1)</v>
      </c>
      <c r="J839" s="83" t="str">
        <f t="shared" ca="1" si="352"/>
        <v>Tranh, máy chiếu</v>
      </c>
      <c r="K839" s="72"/>
      <c r="L839" s="198"/>
      <c r="M839" s="79">
        <v>4</v>
      </c>
      <c r="N839" s="84" t="str">
        <f ca="1">IF(P839=0,"",COUNTIF($P$6:P839,P839)+COUNTIF(OFFSET($G$6,0,0,INT((ROW(G839)-ROW($G$6))/5+1)*5,1),P839))</f>
        <v/>
      </c>
      <c r="O839" s="84" t="str">
        <f t="shared" si="349"/>
        <v/>
      </c>
      <c r="P839" s="182">
        <f>TKB!$D$27</f>
        <v>0</v>
      </c>
      <c r="Q839" s="81"/>
      <c r="R839" s="82" t="str">
        <f t="shared" si="350"/>
        <v/>
      </c>
      <c r="S839" s="83" t="str">
        <f t="shared" si="351"/>
        <v/>
      </c>
      <c r="U839" s="42"/>
      <c r="V839" s="122"/>
      <c r="W839" s="126"/>
      <c r="X839" s="78"/>
    </row>
    <row r="840" spans="1:24" s="77" customFormat="1" ht="24" customHeight="1" thickBot="1" x14ac:dyDescent="0.25">
      <c r="A840" s="34" t="str">
        <f t="shared" si="332"/>
        <v/>
      </c>
      <c r="B840" s="35">
        <f t="shared" si="353"/>
        <v>28</v>
      </c>
      <c r="C840" s="199"/>
      <c r="D840" s="96">
        <v>5</v>
      </c>
      <c r="E840" s="97">
        <f ca="1">COUNTIF($G$6:G840,G840)+COUNTIF(OFFSET($P$6,0,0,IF(MOD(ROW(P840),5)&lt;&gt;0,INT((ROW(P840)-ROW($P$6)+1)/5)*5,INT((ROW(P840)-ROW($P$6))/5)*5),1),G840)</f>
        <v>361</v>
      </c>
      <c r="F840" s="97" t="str">
        <f t="shared" si="346"/>
        <v/>
      </c>
      <c r="G840" s="184">
        <f>TKB!$C$28</f>
        <v>0</v>
      </c>
      <c r="H840" s="98" t="str">
        <f t="shared" ref="H840" si="354">IF(AND($M$1&lt;&gt;"",F840&lt;&gt;""),$M$1,IF(LEN(G840)&gt;$Q$1,RIGHT(G840,$Q$1),""))</f>
        <v/>
      </c>
      <c r="I840" s="99" t="str">
        <f t="shared" si="347"/>
        <v/>
      </c>
      <c r="J840" s="100" t="str">
        <f t="shared" si="352"/>
        <v/>
      </c>
      <c r="K840" s="72"/>
      <c r="L840" s="199"/>
      <c r="M840" s="101">
        <v>5</v>
      </c>
      <c r="N840" s="97" t="str">
        <f ca="1">IF(P840=0,"",COUNTIF($P$6:P840,P840)+COUNTIF(OFFSET($G$6,0,0,INT((ROW(G840)-ROW($G$6))/5+1)*5,1),P840))</f>
        <v/>
      </c>
      <c r="O840" s="97" t="str">
        <f t="shared" si="349"/>
        <v/>
      </c>
      <c r="P840" s="184">
        <f>TKB!$D$28</f>
        <v>0</v>
      </c>
      <c r="Q840" s="98" t="str">
        <f t="shared" ref="Q840" si="355">IF(AND($M$1&lt;&gt;"",O840&lt;&gt;""),$M$1,IF(LEN(P840)&gt;$Q$1,RIGHT(P840,$Q$1),""))</f>
        <v/>
      </c>
      <c r="R840" s="99" t="str">
        <f t="shared" si="350"/>
        <v/>
      </c>
      <c r="S840" s="100" t="str">
        <f t="shared" si="351"/>
        <v/>
      </c>
      <c r="U840" s="42"/>
      <c r="V840" s="122"/>
      <c r="W840" s="126"/>
      <c r="X840" s="78"/>
    </row>
    <row r="841" spans="1:24" s="34" customFormat="1" ht="24" customHeight="1" x14ac:dyDescent="0.2">
      <c r="A841" s="34" t="str">
        <f t="shared" si="332"/>
        <v/>
      </c>
      <c r="B841" s="35">
        <f t="shared" si="353"/>
        <v>28</v>
      </c>
      <c r="C841" s="206"/>
      <c r="D841" s="206"/>
      <c r="E841" s="206"/>
      <c r="F841" s="206"/>
      <c r="G841" s="206"/>
      <c r="H841" s="206"/>
      <c r="I841" s="206"/>
      <c r="J841" s="206"/>
      <c r="K841" s="179"/>
      <c r="L841" s="207"/>
      <c r="M841" s="207"/>
      <c r="N841" s="207"/>
      <c r="O841" s="207"/>
      <c r="P841" s="207"/>
      <c r="Q841" s="207"/>
      <c r="R841" s="207"/>
      <c r="S841" s="207"/>
      <c r="U841" s="42"/>
      <c r="V841" s="122"/>
      <c r="W841" s="126"/>
      <c r="X841" s="43"/>
    </row>
    <row r="842" spans="1:24" s="34" customFormat="1" ht="57.95" customHeight="1" x14ac:dyDescent="0.2">
      <c r="A842" s="34" t="str">
        <f t="shared" si="332"/>
        <v/>
      </c>
      <c r="B842" s="35">
        <f t="shared" ref="B842" si="356">+B843</f>
        <v>29</v>
      </c>
      <c r="C842" s="102" t="str">
        <f>'HUONG DAN'!B54</f>
        <v>©Trường Tiểu học Lê Ngọc Hân, Gia Lâm</v>
      </c>
      <c r="D842" s="179"/>
      <c r="E842" s="103"/>
      <c r="F842" s="103"/>
      <c r="G842" s="104"/>
      <c r="H842" s="104"/>
      <c r="I842" s="104"/>
      <c r="J842" s="104"/>
      <c r="K842" s="104"/>
      <c r="L842" s="180"/>
      <c r="M842" s="180"/>
      <c r="N842" s="105"/>
      <c r="O842" s="105"/>
      <c r="P842" s="106"/>
      <c r="Q842" s="106"/>
      <c r="R842" s="208"/>
      <c r="S842" s="208"/>
      <c r="U842" s="42"/>
      <c r="V842" s="122"/>
      <c r="W842" s="126"/>
      <c r="X842" s="43"/>
    </row>
    <row r="843" spans="1:24" s="34" customFormat="1" ht="24" customHeight="1" thickBot="1" x14ac:dyDescent="0.25">
      <c r="A843" s="34" t="str">
        <f t="shared" si="332"/>
        <v/>
      </c>
      <c r="B843" s="35">
        <f t="shared" ref="B843" si="357">+C843</f>
        <v>29</v>
      </c>
      <c r="C843" s="203">
        <f>+C813+1</f>
        <v>29</v>
      </c>
      <c r="D843" s="203"/>
      <c r="E843" s="44"/>
      <c r="F843" s="103" t="str">
        <f>CONCATENATE("(Từ ngày ",DAY(V843)&amp;"/"&amp; MONTH(V843) &amp;"/"&amp;YEAR(V843)&amp; " đến ngày "  &amp;DAY(V843+4)&amp;  "/" &amp; MONTH(V843+4) &amp; "/" &amp; YEAR(V843+4),")")</f>
        <v>(Từ ngày 22/3/2021 đến ngày 26/3/2021)</v>
      </c>
      <c r="G843" s="104"/>
      <c r="H843" s="104"/>
      <c r="I843" s="40"/>
      <c r="J843" s="40"/>
      <c r="K843" s="40"/>
      <c r="L843" s="48"/>
      <c r="M843" s="48"/>
      <c r="N843" s="49"/>
      <c r="O843" s="49"/>
      <c r="P843" s="50"/>
      <c r="Q843" s="50"/>
      <c r="R843" s="47"/>
      <c r="S843" s="47"/>
      <c r="U843" s="51" t="s">
        <v>32</v>
      </c>
      <c r="V843" s="122">
        <f>$U$1+(C843-1)*7+W843</f>
        <v>44277</v>
      </c>
      <c r="W843" s="127">
        <v>0</v>
      </c>
      <c r="X843" s="43"/>
    </row>
    <row r="844" spans="1:24" s="52" customFormat="1" ht="24" customHeight="1" x14ac:dyDescent="0.2">
      <c r="A844" s="34" t="str">
        <f t="shared" si="332"/>
        <v/>
      </c>
      <c r="B844" s="35">
        <f t="shared" ref="B844:B845" si="358">+B843</f>
        <v>29</v>
      </c>
      <c r="C844" s="204" t="s">
        <v>31</v>
      </c>
      <c r="D844" s="204"/>
      <c r="E844" s="205"/>
      <c r="F844" s="204"/>
      <c r="G844" s="204"/>
      <c r="H844" s="204"/>
      <c r="I844" s="204"/>
      <c r="J844" s="204"/>
      <c r="K844" s="107"/>
      <c r="L844" s="204" t="s">
        <v>0</v>
      </c>
      <c r="M844" s="204"/>
      <c r="N844" s="204"/>
      <c r="O844" s="204"/>
      <c r="P844" s="204"/>
      <c r="Q844" s="204"/>
      <c r="R844" s="204"/>
      <c r="S844" s="204"/>
      <c r="U844" s="42"/>
      <c r="V844" s="123"/>
      <c r="W844" s="128"/>
      <c r="X844" s="53"/>
    </row>
    <row r="845" spans="1:24" s="64" customFormat="1" ht="42.75" x14ac:dyDescent="0.2">
      <c r="A845" s="34" t="str">
        <f t="shared" si="332"/>
        <v/>
      </c>
      <c r="B845" s="35">
        <f t="shared" si="358"/>
        <v>29</v>
      </c>
      <c r="C845" s="108" t="s">
        <v>1</v>
      </c>
      <c r="D845" s="109" t="s">
        <v>2</v>
      </c>
      <c r="E845" s="110" t="s">
        <v>25</v>
      </c>
      <c r="F845" s="110" t="s">
        <v>3</v>
      </c>
      <c r="G845" s="111" t="s">
        <v>10</v>
      </c>
      <c r="H845" s="111" t="s">
        <v>24</v>
      </c>
      <c r="I845" s="111" t="s">
        <v>4</v>
      </c>
      <c r="J845" s="112" t="s">
        <v>5</v>
      </c>
      <c r="K845" s="59"/>
      <c r="L845" s="60" t="s">
        <v>1</v>
      </c>
      <c r="M845" s="61" t="s">
        <v>2</v>
      </c>
      <c r="N845" s="62" t="s">
        <v>25</v>
      </c>
      <c r="O845" s="56" t="s">
        <v>3</v>
      </c>
      <c r="P845" s="63" t="s">
        <v>11</v>
      </c>
      <c r="Q845" s="63" t="s">
        <v>24</v>
      </c>
      <c r="R845" s="63" t="s">
        <v>4</v>
      </c>
      <c r="S845" s="58" t="s">
        <v>5</v>
      </c>
      <c r="U845" s="65"/>
      <c r="V845" s="124"/>
      <c r="W845" s="129"/>
      <c r="X845" s="66"/>
    </row>
    <row r="846" spans="1:24" s="77" customFormat="1" ht="24" customHeight="1" x14ac:dyDescent="0.2">
      <c r="A846" s="34" t="str">
        <f t="shared" si="332"/>
        <v/>
      </c>
      <c r="B846" s="35">
        <f t="shared" si="353"/>
        <v>29</v>
      </c>
      <c r="C846" s="197" t="str">
        <f>CONCATENATE("Hai  ",CHAR(10),DAY(V843),"/",MONTH(V843))</f>
        <v>Hai  
22/3</v>
      </c>
      <c r="D846" s="67">
        <v>1</v>
      </c>
      <c r="E846" s="68">
        <f ca="1">COUNTIF($G$6:G846,G846)+COUNTIF(OFFSET($P$6,0,0,IF(MOD(ROW(P846),5)&lt;&gt;0,INT((ROW(P846)-ROW($P$6)+1)/5)*5,INT((ROW(P846)-ROW($P$6))/5)*5),1),G846)</f>
        <v>29</v>
      </c>
      <c r="F846" s="68">
        <f t="shared" ref="F846:F870" ca="1" si="359">IF(G846=0,"",VLOOKUP(E846&amp;G846,PPCT,2,0))</f>
        <v>29</v>
      </c>
      <c r="G846" s="181" t="str">
        <f>TKB!$C$4</f>
        <v>HĐTT-CC</v>
      </c>
      <c r="H846" s="69"/>
      <c r="I846" s="70" t="str">
        <f t="shared" ref="I846:I870" ca="1" si="360">IF(G846=0,"",VLOOKUP(E846&amp;G846,PPCT,6,0))</f>
        <v>Chào cờ</v>
      </c>
      <c r="J846" s="71">
        <f t="shared" ref="J846:J858" ca="1" si="361">IF(G846=0,"",VLOOKUP(E846&amp;G846,PPCT,7,0))</f>
        <v>0</v>
      </c>
      <c r="K846" s="72"/>
      <c r="L846" s="198" t="str">
        <f>+C846</f>
        <v>Hai  
22/3</v>
      </c>
      <c r="M846" s="73">
        <v>1</v>
      </c>
      <c r="N846" s="74">
        <f ca="1">IF(P846=0,"",COUNTIF($P$6:P846,P846)+COUNTIF(OFFSET($G$6,0,0,INT((ROW(G846)-ROW($G$6))/5+1)*5,1),P846))</f>
        <v>29</v>
      </c>
      <c r="O846" s="68">
        <f t="shared" ref="O846:O870" ca="1" si="362">IF(P846=0,"",VLOOKUP(N846&amp;P846,PPCT,2,0))</f>
        <v>29</v>
      </c>
      <c r="P846" s="185" t="str">
        <f>TKB!$D$4</f>
        <v>Âm nhạc</v>
      </c>
      <c r="Q846" s="69"/>
      <c r="R846" s="75" t="str">
        <f t="shared" ref="R846:R870" ca="1" si="363">IF(P846=0,"",VLOOKUP(N846&amp;P846,PPCT,6,0))</f>
        <v> Ôn tập bài hát: Chú Ếch con.</v>
      </c>
      <c r="S846" s="76">
        <f t="shared" ref="S846:S870" ca="1" si="364">IF(P846=0,"",VLOOKUP(N846&amp;P846,PPCT,7,0))</f>
        <v>0</v>
      </c>
      <c r="U846" s="42"/>
      <c r="V846" s="122"/>
      <c r="W846" s="126"/>
      <c r="X846" s="78"/>
    </row>
    <row r="847" spans="1:24" s="77" customFormat="1" ht="24" customHeight="1" x14ac:dyDescent="0.2">
      <c r="A847" s="34" t="str">
        <f t="shared" si="332"/>
        <v/>
      </c>
      <c r="B847" s="35">
        <f t="shared" si="353"/>
        <v>29</v>
      </c>
      <c r="C847" s="198"/>
      <c r="D847" s="79">
        <v>2</v>
      </c>
      <c r="E847" s="80">
        <f ca="1">COUNTIF($G$6:G847,G847)+COUNTIF(OFFSET($P$6,0,0,IF(MOD(ROW(P847),5)&lt;&gt;0,INT((ROW(P847)-ROW($P$6)+1)/5)*5,INT((ROW(P847)-ROW($P$6))/5)*5),1),G847)</f>
        <v>141</v>
      </c>
      <c r="F847" s="80">
        <f t="shared" ca="1" si="359"/>
        <v>141</v>
      </c>
      <c r="G847" s="182" t="str">
        <f>TKB!$C$5</f>
        <v>Toán</v>
      </c>
      <c r="H847" s="81"/>
      <c r="I847" s="82" t="str">
        <f t="shared" ca="1" si="360"/>
        <v>Các số từ 111 đến 200</v>
      </c>
      <c r="J847" s="83" t="str">
        <f t="shared" ca="1" si="361"/>
        <v>SGK, bảng phụ, MT-MC</v>
      </c>
      <c r="K847" s="72"/>
      <c r="L847" s="198"/>
      <c r="M847" s="79">
        <v>2</v>
      </c>
      <c r="N847" s="84">
        <f ca="1">IF(P847=0,"",COUNTIF($P$6:P847,P847)+COUNTIF(OFFSET($G$6,0,0,INT((ROW(G847)-ROW($G$6))/5+1)*5,1),P847))</f>
        <v>57</v>
      </c>
      <c r="O847" s="84">
        <f t="shared" ca="1" si="362"/>
        <v>57</v>
      </c>
      <c r="P847" s="182" t="str">
        <f>TKB!$D$5</f>
        <v>Thể dục</v>
      </c>
      <c r="Q847" s="81"/>
      <c r="R847" s="82" t="str">
        <f t="shared" ca="1" si="363"/>
        <v>TC:”Tung vòng vào đích và Chạy đổi chỗ, vỗ tay nhau”.</v>
      </c>
      <c r="S847" s="85">
        <f t="shared" ca="1" si="364"/>
        <v>0</v>
      </c>
      <c r="U847" s="42"/>
      <c r="V847" s="122"/>
      <c r="W847" s="126"/>
      <c r="X847" s="78"/>
    </row>
    <row r="848" spans="1:24" s="77" customFormat="1" ht="24" customHeight="1" x14ac:dyDescent="0.2">
      <c r="A848" s="34" t="str">
        <f t="shared" ref="A848:A911" si="365">IF(OR(B848=$G$1,$G$1="toàn bộ"),"in","")</f>
        <v/>
      </c>
      <c r="B848" s="35">
        <f t="shared" si="353"/>
        <v>29</v>
      </c>
      <c r="C848" s="198"/>
      <c r="D848" s="73">
        <v>3</v>
      </c>
      <c r="E848" s="84">
        <f ca="1">COUNTIF($G$6:G848,G848)+COUNTIF(OFFSET($P$6,0,0,IF(MOD(ROW(P848),5)&lt;&gt;0,INT((ROW(P848)-ROW($P$6)+1)/5)*5,INT((ROW(P848)-ROW($P$6))/5)*5),1),G848)</f>
        <v>85</v>
      </c>
      <c r="F848" s="84">
        <f t="shared" ca="1" si="359"/>
        <v>85</v>
      </c>
      <c r="G848" s="182" t="str">
        <f>TKB!$C$6</f>
        <v>Tập đọc</v>
      </c>
      <c r="H848" s="81"/>
      <c r="I848" s="82" t="str">
        <f t="shared" ca="1" si="360"/>
        <v>Những quả đào</v>
      </c>
      <c r="J848" s="83" t="str">
        <f t="shared" ca="1" si="361"/>
        <v>Máy chiếu, GAĐT</v>
      </c>
      <c r="K848" s="72"/>
      <c r="L848" s="198"/>
      <c r="M848" s="73">
        <v>3</v>
      </c>
      <c r="N848" s="84">
        <f ca="1">IF(P848=0,"",COUNTIF($P$6:P848,P848)+COUNTIF(OFFSET($G$6,0,0,INT((ROW(G848)-ROW($G$6))/5+1)*5,1),P848))</f>
        <v>85</v>
      </c>
      <c r="O848" s="74">
        <f t="shared" ca="1" si="362"/>
        <v>85</v>
      </c>
      <c r="P848" s="185" t="str">
        <f>TKB!$D$6</f>
        <v>HDH-TV</v>
      </c>
      <c r="Q848" s="81"/>
      <c r="R848" s="75" t="str">
        <f t="shared" ca="1" si="363"/>
        <v>Tập làm văn</v>
      </c>
      <c r="S848" s="83" t="str">
        <f t="shared" ca="1" si="364"/>
        <v>Vở CEHTV, BP, PM</v>
      </c>
      <c r="U848" s="42"/>
      <c r="V848" s="122"/>
      <c r="W848" s="126"/>
      <c r="X848" s="78"/>
    </row>
    <row r="849" spans="1:24" s="77" customFormat="1" ht="24" customHeight="1" x14ac:dyDescent="0.2">
      <c r="A849" s="34" t="str">
        <f t="shared" si="365"/>
        <v/>
      </c>
      <c r="B849" s="35">
        <f t="shared" si="353"/>
        <v>29</v>
      </c>
      <c r="C849" s="198"/>
      <c r="D849" s="79">
        <v>4</v>
      </c>
      <c r="E849" s="84">
        <f ca="1">COUNTIF($G$6:G849,G849)+COUNTIF(OFFSET($P$6,0,0,IF(MOD(ROW(P849),5)&lt;&gt;0,INT((ROW(P849)-ROW($P$6)+1)/5)*5,INT((ROW(P849)-ROW($P$6))/5)*5),1),G849)</f>
        <v>86</v>
      </c>
      <c r="F849" s="84">
        <f t="shared" ca="1" si="359"/>
        <v>86</v>
      </c>
      <c r="G849" s="182" t="str">
        <f>TKB!$C$7</f>
        <v>Tập đọc</v>
      </c>
      <c r="H849" s="81"/>
      <c r="I849" s="82" t="str">
        <f t="shared" ca="1" si="360"/>
        <v>Những quả đào</v>
      </c>
      <c r="J849" s="83" t="str">
        <f t="shared" ca="1" si="361"/>
        <v>Máy chiếu, GAĐT</v>
      </c>
      <c r="K849" s="72"/>
      <c r="L849" s="198"/>
      <c r="M849" s="79">
        <v>4</v>
      </c>
      <c r="N849" s="84" t="str">
        <f ca="1">IF(P849=0,"",COUNTIF($P$6:P849,P849)+COUNTIF(OFFSET($G$6,0,0,INT((ROW(G849)-ROW($G$6))/5+1)*5,1),P849))</f>
        <v/>
      </c>
      <c r="O849" s="84" t="str">
        <f t="shared" si="362"/>
        <v/>
      </c>
      <c r="P849" s="182">
        <f>TKB!$D$7</f>
        <v>0</v>
      </c>
      <c r="Q849" s="81"/>
      <c r="R849" s="82" t="str">
        <f t="shared" si="363"/>
        <v/>
      </c>
      <c r="S849" s="76" t="str">
        <f t="shared" si="364"/>
        <v/>
      </c>
      <c r="U849" s="42"/>
      <c r="V849" s="122"/>
      <c r="W849" s="126"/>
      <c r="X849" s="78"/>
    </row>
    <row r="850" spans="1:24" s="77" customFormat="1" ht="24" customHeight="1" x14ac:dyDescent="0.2">
      <c r="A850" s="34" t="str">
        <f t="shared" si="365"/>
        <v/>
      </c>
      <c r="B850" s="35">
        <f t="shared" si="353"/>
        <v>29</v>
      </c>
      <c r="C850" s="198"/>
      <c r="D850" s="87">
        <v>5</v>
      </c>
      <c r="E850" s="88">
        <f ca="1">COUNTIF($G$6:G850,G850)+COUNTIF(OFFSET($P$6,0,0,IF(MOD(ROW(P850),5)&lt;&gt;0,INT((ROW(P850)-ROW($P$6)+1)/5)*5,INT((ROW(P850)-ROW($P$6))/5)*5),1),G850)</f>
        <v>365</v>
      </c>
      <c r="F850" s="88" t="str">
        <f t="shared" si="359"/>
        <v/>
      </c>
      <c r="G850" s="183">
        <f>TKB!$C$8</f>
        <v>0</v>
      </c>
      <c r="H850" s="89"/>
      <c r="I850" s="90" t="str">
        <f t="shared" si="360"/>
        <v/>
      </c>
      <c r="J850" s="91" t="str">
        <f t="shared" si="361"/>
        <v/>
      </c>
      <c r="K850" s="72"/>
      <c r="L850" s="198"/>
      <c r="M850" s="87">
        <v>5</v>
      </c>
      <c r="N850" s="84" t="str">
        <f ca="1">IF(P850=0,"",COUNTIF($P$6:P850,P850)+COUNTIF(OFFSET($G$6,0,0,INT((ROW(G850)-ROW($G$6))/5+1)*5,1),P850))</f>
        <v/>
      </c>
      <c r="O850" s="92" t="str">
        <f t="shared" si="362"/>
        <v/>
      </c>
      <c r="P850" s="183">
        <f>TKB!$D$8</f>
        <v>0</v>
      </c>
      <c r="Q850" s="89"/>
      <c r="R850" s="90" t="str">
        <f t="shared" si="363"/>
        <v/>
      </c>
      <c r="S850" s="91" t="str">
        <f t="shared" si="364"/>
        <v/>
      </c>
      <c r="U850" s="42"/>
      <c r="V850" s="122"/>
      <c r="W850" s="126"/>
      <c r="X850" s="78"/>
    </row>
    <row r="851" spans="1:24" s="77" customFormat="1" ht="24" customHeight="1" x14ac:dyDescent="0.2">
      <c r="A851" s="34" t="str">
        <f t="shared" si="365"/>
        <v/>
      </c>
      <c r="B851" s="35">
        <f t="shared" si="353"/>
        <v>29</v>
      </c>
      <c r="C851" s="200" t="str">
        <f>CONCATENATE("Ba  ",CHAR(10),DAY(V843+1),"/",MONTH(V843+1))</f>
        <v>Ba  
23/3</v>
      </c>
      <c r="D851" s="67">
        <v>1</v>
      </c>
      <c r="E851" s="68">
        <f ca="1">COUNTIF($G$6:G851,G851)+COUNTIF(OFFSET($P$6,0,0,IF(MOD(ROW(P851),5)&lt;&gt;0,INT((ROW(P851)-ROW($P$6)+1)/5)*5,INT((ROW(P851)-ROW($P$6))/5)*5),1),G851)</f>
        <v>57</v>
      </c>
      <c r="F851" s="68">
        <f t="shared" ca="1" si="359"/>
        <v>57</v>
      </c>
      <c r="G851" s="182" t="str">
        <f>TKB!$C$9</f>
        <v>Chính tả</v>
      </c>
      <c r="H851" s="93"/>
      <c r="I851" s="70" t="str">
        <f t="shared" ca="1" si="360"/>
        <v>TC: Những quả đào.</v>
      </c>
      <c r="J851" s="71" t="str">
        <f t="shared" ca="1" si="361"/>
        <v>vở mẫu, MT-MC</v>
      </c>
      <c r="K851" s="72"/>
      <c r="L851" s="200" t="str">
        <f>+C851</f>
        <v>Ba  
23/3</v>
      </c>
      <c r="M851" s="67">
        <v>1</v>
      </c>
      <c r="N851" s="94">
        <f ca="1">IF(P851=0,"",COUNTIF($P$6:P851,P851)+COUNTIF(OFFSET($G$6,0,0,INT((ROW(G851)-ROW($G$6))/5+1)*5,1),P851))</f>
        <v>29</v>
      </c>
      <c r="O851" s="94">
        <f t="shared" ca="1" si="362"/>
        <v>29</v>
      </c>
      <c r="P851" s="181" t="str">
        <f>TKB!$D$9</f>
        <v>Kể chuyện</v>
      </c>
      <c r="Q851" s="93"/>
      <c r="R851" s="70" t="str">
        <f t="shared" ca="1" si="363"/>
        <v>Những quả đào</v>
      </c>
      <c r="S851" s="71" t="str">
        <f t="shared" ca="1" si="364"/>
        <v>Tranh SGK</v>
      </c>
      <c r="U851" s="42"/>
      <c r="V851" s="122"/>
      <c r="W851" s="126"/>
      <c r="X851" s="78"/>
    </row>
    <row r="852" spans="1:24" s="77" customFormat="1" ht="24" customHeight="1" x14ac:dyDescent="0.2">
      <c r="A852" s="34" t="str">
        <f t="shared" si="365"/>
        <v/>
      </c>
      <c r="B852" s="35">
        <f t="shared" si="353"/>
        <v>29</v>
      </c>
      <c r="C852" s="201"/>
      <c r="D852" s="79">
        <v>2</v>
      </c>
      <c r="E852" s="80">
        <f ca="1">COUNTIF($G$6:G852,G852)+COUNTIF(OFFSET($P$6,0,0,IF(MOD(ROW(P852),5)&lt;&gt;0,INT((ROW(P852)-ROW($P$6)+1)/5)*5,INT((ROW(P852)-ROW($P$6))/5)*5),1),G852)</f>
        <v>142</v>
      </c>
      <c r="F852" s="80">
        <f t="shared" ca="1" si="359"/>
        <v>142</v>
      </c>
      <c r="G852" s="182" t="str">
        <f>TKB!$C$10</f>
        <v>Toán</v>
      </c>
      <c r="H852" s="81"/>
      <c r="I852" s="82" t="str">
        <f t="shared" ca="1" si="360"/>
        <v>Các số có 3 chữ số</v>
      </c>
      <c r="J852" s="83" t="str">
        <f t="shared" ca="1" si="361"/>
        <v>SGK, bảng phụ, MT-MC</v>
      </c>
      <c r="K852" s="72"/>
      <c r="L852" s="201"/>
      <c r="M852" s="79">
        <v>2</v>
      </c>
      <c r="N852" s="84">
        <f ca="1">IF(P852=0,"",COUNTIF($P$6:P852,P852)+COUNTIF(OFFSET($G$6,0,0,INT((ROW(G852)-ROW($G$6))/5+1)*5,1),P852))</f>
        <v>58</v>
      </c>
      <c r="O852" s="84">
        <f t="shared" ca="1" si="362"/>
        <v>58</v>
      </c>
      <c r="P852" s="182" t="str">
        <f>TKB!$D$10</f>
        <v>Thể dục</v>
      </c>
      <c r="Q852" s="81"/>
      <c r="R852" s="82" t="str">
        <f t="shared" ca="1" si="363"/>
        <v xml:space="preserve"> TC:” Con Cóc là cậu ông trời và chuyển bóng tiếp sức”.</v>
      </c>
      <c r="S852" s="83">
        <f t="shared" ca="1" si="364"/>
        <v>0</v>
      </c>
      <c r="U852" s="42"/>
      <c r="V852" s="122"/>
      <c r="W852" s="126"/>
      <c r="X852" s="78"/>
    </row>
    <row r="853" spans="1:24" s="77" customFormat="1" ht="24" customHeight="1" x14ac:dyDescent="0.2">
      <c r="A853" s="34" t="str">
        <f t="shared" si="365"/>
        <v/>
      </c>
      <c r="B853" s="35">
        <f t="shared" si="353"/>
        <v>29</v>
      </c>
      <c r="C853" s="201"/>
      <c r="D853" s="79">
        <v>3</v>
      </c>
      <c r="E853" s="80">
        <f ca="1">COUNTIF($G$6:G853,G853)+COUNTIF(OFFSET($P$6,0,0,IF(MOD(ROW(P853),5)&lt;&gt;0,INT((ROW(P853)-ROW($P$6)+1)/5)*5,INT((ROW(P853)-ROW($P$6))/5)*5),1),G853)</f>
        <v>29</v>
      </c>
      <c r="F853" s="80">
        <f t="shared" ca="1" si="359"/>
        <v>29</v>
      </c>
      <c r="G853" s="182" t="str">
        <f>TKB!$C$11</f>
        <v>Mĩ thuật</v>
      </c>
      <c r="H853" s="81"/>
      <c r="I853" s="82" t="str">
        <f t="shared" ca="1" si="360"/>
        <v>Môi trường quanh em</v>
      </c>
      <c r="J853" s="83">
        <f t="shared" ca="1" si="361"/>
        <v>0</v>
      </c>
      <c r="K853" s="72"/>
      <c r="L853" s="201"/>
      <c r="M853" s="73">
        <v>3</v>
      </c>
      <c r="N853" s="84">
        <f ca="1">IF(P853=0,"",COUNTIF($P$6:P853,P853)+COUNTIF(OFFSET($G$6,0,0,INT((ROW(G853)-ROW($G$6))/5+1)*5,1),P853))</f>
        <v>86</v>
      </c>
      <c r="O853" s="74">
        <f t="shared" ca="1" si="362"/>
        <v>86</v>
      </c>
      <c r="P853" s="185" t="str">
        <f>TKB!$D$11</f>
        <v>HDH-TV</v>
      </c>
      <c r="Q853" s="81"/>
      <c r="R853" s="82" t="str">
        <f t="shared" ca="1" si="363"/>
        <v>Tập đọc-Chính tả</v>
      </c>
      <c r="S853" s="83" t="str">
        <f t="shared" ca="1" si="364"/>
        <v>Vở CEHTV, BP, PM</v>
      </c>
      <c r="U853" s="42"/>
      <c r="V853" s="122"/>
      <c r="W853" s="126"/>
      <c r="X853" s="78"/>
    </row>
    <row r="854" spans="1:24" s="77" customFormat="1" ht="24" customHeight="1" x14ac:dyDescent="0.2">
      <c r="A854" s="34" t="str">
        <f t="shared" si="365"/>
        <v/>
      </c>
      <c r="B854" s="35">
        <f t="shared" si="353"/>
        <v>29</v>
      </c>
      <c r="C854" s="201"/>
      <c r="D854" s="79">
        <v>4</v>
      </c>
      <c r="E854" s="84">
        <f ca="1">COUNTIF($G$6:G854,G854)+COUNTIF(OFFSET($P$6,0,0,IF(MOD(ROW(P854),5)&lt;&gt;0,INT((ROW(P854)-ROW($P$6)+1)/5)*5,INT((ROW(P854)-ROW($P$6))/5)*5),1),G854)</f>
        <v>57</v>
      </c>
      <c r="F854" s="84">
        <f t="shared" ca="1" si="359"/>
        <v>57</v>
      </c>
      <c r="G854" s="182" t="str">
        <f>TKB!$C$12</f>
        <v>Tiếng Anh</v>
      </c>
      <c r="H854" s="81"/>
      <c r="I854" s="82" t="str">
        <f t="shared" ca="1" si="360"/>
        <v>Unit 10. Lesson 2</v>
      </c>
      <c r="J854" s="83">
        <f t="shared" ca="1" si="361"/>
        <v>0</v>
      </c>
      <c r="K854" s="72"/>
      <c r="L854" s="201"/>
      <c r="M854" s="79">
        <v>4</v>
      </c>
      <c r="N854" s="84">
        <f ca="1">IF(P854=0,"",COUNTIF($P$6:P854,P854)+COUNTIF(OFFSET($G$6,0,0,INT((ROW(G854)-ROW($G$6))/5+1)*5,1),P854))</f>
        <v>85</v>
      </c>
      <c r="O854" s="84" t="e">
        <f t="shared" ca="1" si="362"/>
        <v>#N/A</v>
      </c>
      <c r="P854" s="182" t="str">
        <f>TKB!$D$12</f>
        <v>HDH-T</v>
      </c>
      <c r="Q854" s="81"/>
      <c r="R854" s="82" t="e">
        <f t="shared" ca="1" si="363"/>
        <v>#N/A</v>
      </c>
      <c r="S854" s="83" t="e">
        <f t="shared" ca="1" si="364"/>
        <v>#N/A</v>
      </c>
      <c r="U854" s="42"/>
      <c r="V854" s="122"/>
      <c r="W854" s="126"/>
      <c r="X854" s="78"/>
    </row>
    <row r="855" spans="1:24" s="77" customFormat="1" ht="24" customHeight="1" x14ac:dyDescent="0.2">
      <c r="A855" s="34" t="str">
        <f t="shared" si="365"/>
        <v/>
      </c>
      <c r="B855" s="35">
        <f t="shared" si="353"/>
        <v>29</v>
      </c>
      <c r="C855" s="202"/>
      <c r="D855" s="95">
        <v>5</v>
      </c>
      <c r="E855" s="88">
        <f ca="1">COUNTIF($G$6:G855,G855)+COUNTIF(OFFSET($P$6,0,0,IF(MOD(ROW(P855),5)&lt;&gt;0,INT((ROW(P855)-ROW($P$6)+1)/5)*5,INT((ROW(P855)-ROW($P$6))/5)*5),1),G855)</f>
        <v>368</v>
      </c>
      <c r="F855" s="88" t="str">
        <f t="shared" si="359"/>
        <v/>
      </c>
      <c r="G855" s="183">
        <f>TKB!$C$13</f>
        <v>0</v>
      </c>
      <c r="H855" s="89"/>
      <c r="I855" s="90" t="str">
        <f t="shared" si="360"/>
        <v/>
      </c>
      <c r="J855" s="91" t="str">
        <f t="shared" si="361"/>
        <v/>
      </c>
      <c r="K855" s="72"/>
      <c r="L855" s="202"/>
      <c r="M855" s="87">
        <v>5</v>
      </c>
      <c r="N855" s="84" t="str">
        <f ca="1">IF(P855=0,"",COUNTIF($P$6:P855,P855)+COUNTIF(OFFSET($G$6,0,0,INT((ROW(G855)-ROW($G$6))/5+1)*5,1),P855))</f>
        <v/>
      </c>
      <c r="O855" s="92" t="str">
        <f t="shared" si="362"/>
        <v/>
      </c>
      <c r="P855" s="183">
        <f>TKB!$D$13</f>
        <v>0</v>
      </c>
      <c r="Q855" s="89"/>
      <c r="R855" s="90" t="str">
        <f t="shared" si="363"/>
        <v/>
      </c>
      <c r="S855" s="91" t="str">
        <f t="shared" si="364"/>
        <v/>
      </c>
      <c r="U855" s="42"/>
      <c r="V855" s="122"/>
      <c r="W855" s="126"/>
      <c r="X855" s="78"/>
    </row>
    <row r="856" spans="1:24" s="77" customFormat="1" ht="24" customHeight="1" x14ac:dyDescent="0.2">
      <c r="A856" s="34" t="str">
        <f t="shared" si="365"/>
        <v/>
      </c>
      <c r="B856" s="35">
        <f t="shared" si="353"/>
        <v>29</v>
      </c>
      <c r="C856" s="200" t="str">
        <f>CONCATENATE("Tư ",CHAR(10),DAY(V843+2),"/",MONTH(V843+2))</f>
        <v>Tư 
24/3</v>
      </c>
      <c r="D856" s="67">
        <v>1</v>
      </c>
      <c r="E856" s="68">
        <f ca="1">COUNTIF($G$6:G856,G856)+COUNTIF(OFFSET($P$6,0,0,IF(MOD(ROW(P856),5)&lt;&gt;0,INT((ROW(P856)-ROW($P$6)+1)/5)*5,INT((ROW(P856)-ROW($P$6))/5)*5),1),G856)</f>
        <v>87</v>
      </c>
      <c r="F856" s="68">
        <f t="shared" ca="1" si="359"/>
        <v>87</v>
      </c>
      <c r="G856" s="182" t="str">
        <f>TKB!$C$14</f>
        <v>Tập đọc</v>
      </c>
      <c r="H856" s="93"/>
      <c r="I856" s="70" t="str">
        <f t="shared" ca="1" si="360"/>
        <v>Cây đa quê hương.</v>
      </c>
      <c r="J856" s="71" t="str">
        <f t="shared" ca="1" si="361"/>
        <v>Máy chiếu, GAĐT</v>
      </c>
      <c r="K856" s="72"/>
      <c r="L856" s="200" t="str">
        <f>+C856</f>
        <v>Tư 
24/3</v>
      </c>
      <c r="M856" s="67">
        <v>1</v>
      </c>
      <c r="N856" s="94">
        <f ca="1">IF(P856=0,"",COUNTIF($P$6:P856,P856)+COUNTIF(OFFSET($G$6,0,0,INT((ROW(G856)-ROW($G$6))/5+1)*5,1),P856))</f>
        <v>29</v>
      </c>
      <c r="O856" s="94">
        <f t="shared" ca="1" si="362"/>
        <v>29</v>
      </c>
      <c r="P856" s="181" t="str">
        <f>TKB!$D$14</f>
        <v>HĐTT-ĐS</v>
      </c>
      <c r="Q856" s="93"/>
      <c r="R856" s="70" t="str">
        <f t="shared" ca="1" si="363"/>
        <v>Đọc sách</v>
      </c>
      <c r="S856" s="71" t="str">
        <f t="shared" ca="1" si="364"/>
        <v>sách, truyện</v>
      </c>
      <c r="U856" s="42"/>
      <c r="V856" s="122"/>
      <c r="W856" s="126"/>
      <c r="X856" s="78"/>
    </row>
    <row r="857" spans="1:24" s="77" customFormat="1" ht="24" customHeight="1" x14ac:dyDescent="0.2">
      <c r="A857" s="34" t="str">
        <f t="shared" si="365"/>
        <v/>
      </c>
      <c r="B857" s="35">
        <f t="shared" si="353"/>
        <v>29</v>
      </c>
      <c r="C857" s="201"/>
      <c r="D857" s="79">
        <v>2</v>
      </c>
      <c r="E857" s="80">
        <f ca="1">COUNTIF($G$6:G857,G857)+COUNTIF(OFFSET($P$6,0,0,IF(MOD(ROW(P857),5)&lt;&gt;0,INT((ROW(P857)-ROW($P$6)+1)/5)*5,INT((ROW(P857)-ROW($P$6))/5)*5),1),G857)</f>
        <v>58</v>
      </c>
      <c r="F857" s="80">
        <f t="shared" ca="1" si="359"/>
        <v>58</v>
      </c>
      <c r="G857" s="182" t="str">
        <f>TKB!$C$15</f>
        <v>Tiếng Anh</v>
      </c>
      <c r="H857" s="81"/>
      <c r="I857" s="82" t="str">
        <f t="shared" ca="1" si="360"/>
        <v>Unit 10. Lesson 2</v>
      </c>
      <c r="J857" s="83">
        <f t="shared" ca="1" si="361"/>
        <v>0</v>
      </c>
      <c r="K857" s="72"/>
      <c r="L857" s="201"/>
      <c r="M857" s="79">
        <v>2</v>
      </c>
      <c r="N857" s="84">
        <f ca="1">IF(P857=0,"",COUNTIF($P$6:P857,P857)+COUNTIF(OFFSET($G$6,0,0,INT((ROW(G857)-ROW($G$6))/5+1)*5,1),P857))</f>
        <v>29</v>
      </c>
      <c r="O857" s="84">
        <f t="shared" ca="1" si="362"/>
        <v>32</v>
      </c>
      <c r="P857" s="181" t="str">
        <f>TKB!$D$15</f>
        <v>Âm nhạc TC</v>
      </c>
      <c r="Q857" s="81"/>
      <c r="R857" s="82" t="str">
        <f t="shared" ca="1" si="363"/>
        <v>Tập vận động phụ họa</v>
      </c>
      <c r="S857" s="83">
        <f t="shared" ca="1" si="364"/>
        <v>0</v>
      </c>
      <c r="U857" s="42"/>
      <c r="V857" s="122"/>
      <c r="W857" s="126"/>
      <c r="X857" s="78"/>
    </row>
    <row r="858" spans="1:24" s="77" customFormat="1" ht="24" customHeight="1" x14ac:dyDescent="0.2">
      <c r="A858" s="34" t="str">
        <f t="shared" si="365"/>
        <v/>
      </c>
      <c r="B858" s="35">
        <f t="shared" si="353"/>
        <v>29</v>
      </c>
      <c r="C858" s="201"/>
      <c r="D858" s="79">
        <v>3</v>
      </c>
      <c r="E858" s="80">
        <f ca="1">COUNTIF($G$6:G858,G858)+COUNTIF(OFFSET($P$6,0,0,IF(MOD(ROW(P858),5)&lt;&gt;0,INT((ROW(P858)-ROW($P$6)+1)/5)*5,INT((ROW(P858)-ROW($P$6))/5)*5),1),G858)</f>
        <v>143</v>
      </c>
      <c r="F858" s="80">
        <f t="shared" ca="1" si="359"/>
        <v>143</v>
      </c>
      <c r="G858" s="182" t="str">
        <f>TKB!$C$16</f>
        <v>Toán</v>
      </c>
      <c r="H858" s="81"/>
      <c r="I858" s="82" t="str">
        <f t="shared" ca="1" si="360"/>
        <v>SS các số  có 3 chữ số.</v>
      </c>
      <c r="J858" s="83" t="str">
        <f t="shared" ca="1" si="361"/>
        <v>SGK, bảng phụ, MT-MC</v>
      </c>
      <c r="K858" s="72"/>
      <c r="L858" s="201"/>
      <c r="M858" s="73">
        <v>3</v>
      </c>
      <c r="N858" s="84">
        <f ca="1">IF(P858=0,"",COUNTIF($P$6:P858,P858)+COUNTIF(OFFSET($G$6,0,0,INT((ROW(G858)-ROW($G$6))/5+1)*5,1),P858))</f>
        <v>86</v>
      </c>
      <c r="O858" s="74" t="e">
        <f t="shared" ca="1" si="362"/>
        <v>#N/A</v>
      </c>
      <c r="P858" s="185" t="str">
        <f>TKB!$D$16</f>
        <v>HDH-T</v>
      </c>
      <c r="Q858" s="81"/>
      <c r="R858" s="82" t="e">
        <f t="shared" ca="1" si="363"/>
        <v>#N/A</v>
      </c>
      <c r="S858" s="83" t="e">
        <f t="shared" ca="1" si="364"/>
        <v>#N/A</v>
      </c>
      <c r="U858" s="42"/>
      <c r="V858" s="122"/>
      <c r="W858" s="126"/>
      <c r="X858" s="78"/>
    </row>
    <row r="859" spans="1:24" s="77" customFormat="1" ht="24" customHeight="1" x14ac:dyDescent="0.2">
      <c r="A859" s="34" t="str">
        <f t="shared" si="365"/>
        <v/>
      </c>
      <c r="B859" s="35">
        <f t="shared" si="353"/>
        <v>29</v>
      </c>
      <c r="C859" s="201"/>
      <c r="D859" s="79">
        <v>4</v>
      </c>
      <c r="E859" s="84">
        <f ca="1">COUNTIF($G$6:G859,G859)+COUNTIF(OFFSET($P$6,0,0,IF(MOD(ROW(P859),5)&lt;&gt;0,INT((ROW(P859)-ROW($P$6)+1)/5)*5,INT((ROW(P859)-ROW($P$6))/5)*5),1),G859)</f>
        <v>29</v>
      </c>
      <c r="F859" s="84">
        <f t="shared" ca="1" si="359"/>
        <v>29</v>
      </c>
      <c r="G859" s="182" t="str">
        <f>TKB!$C$17</f>
        <v>Tập viết</v>
      </c>
      <c r="H859" s="81"/>
      <c r="I859" s="82" t="str">
        <f t="shared" ca="1" si="360"/>
        <v>Ôn chữ hoa A (kiểu 2)</v>
      </c>
      <c r="J859" s="83" t="str">
        <f ca="1">IF(G859=0,"",VLOOKUP(E859&amp;G859,PPCT,7,0))</f>
        <v xml:space="preserve">Chữ mẫu, bảng phụ, </v>
      </c>
      <c r="K859" s="72"/>
      <c r="L859" s="201"/>
      <c r="M859" s="79">
        <v>4</v>
      </c>
      <c r="N859" s="84">
        <f ca="1">IF(P859=0,"",COUNTIF($P$6:P859,P859)+COUNTIF(OFFSET($G$6,0,0,INT((ROW(G859)-ROW($G$6))/5+1)*5,1),P859))</f>
        <v>57</v>
      </c>
      <c r="O859" s="84" t="e">
        <f t="shared" ca="1" si="362"/>
        <v>#N/A</v>
      </c>
      <c r="P859" s="182" t="str">
        <f>TKB!$D$17</f>
        <v>HĐTT-CĐ</v>
      </c>
      <c r="Q859" s="81"/>
      <c r="R859" s="82" t="e">
        <f t="shared" ca="1" si="363"/>
        <v>#N/A</v>
      </c>
      <c r="S859" s="83" t="e">
        <f t="shared" ca="1" si="364"/>
        <v>#N/A</v>
      </c>
      <c r="U859" s="42"/>
      <c r="V859" s="122"/>
      <c r="W859" s="126"/>
      <c r="X859" s="78"/>
    </row>
    <row r="860" spans="1:24" s="77" customFormat="1" ht="24" customHeight="1" x14ac:dyDescent="0.2">
      <c r="A860" s="34" t="str">
        <f t="shared" si="365"/>
        <v/>
      </c>
      <c r="B860" s="35">
        <f t="shared" si="353"/>
        <v>29</v>
      </c>
      <c r="C860" s="202"/>
      <c r="D860" s="95">
        <v>5</v>
      </c>
      <c r="E860" s="88">
        <f ca="1">COUNTIF($G$6:G860,G860)+COUNTIF(OFFSET($P$6,0,0,IF(MOD(ROW(P860),5)&lt;&gt;0,INT((ROW(P860)-ROW($P$6)+1)/5)*5,INT((ROW(P860)-ROW($P$6))/5)*5),1),G860)</f>
        <v>370</v>
      </c>
      <c r="F860" s="88" t="str">
        <f t="shared" si="359"/>
        <v/>
      </c>
      <c r="G860" s="183">
        <f>TKB!$C$18</f>
        <v>0</v>
      </c>
      <c r="H860" s="89"/>
      <c r="I860" s="90" t="str">
        <f t="shared" si="360"/>
        <v/>
      </c>
      <c r="J860" s="91" t="str">
        <f t="shared" ref="J860:J870" si="366">IF(G860=0,"",VLOOKUP(E860&amp;G860,PPCT,7,0))</f>
        <v/>
      </c>
      <c r="K860" s="72"/>
      <c r="L860" s="202"/>
      <c r="M860" s="87">
        <v>5</v>
      </c>
      <c r="N860" s="84" t="str">
        <f ca="1">IF(P860=0,"",COUNTIF($P$6:P860,P860)+COUNTIF(OFFSET($G$6,0,0,INT((ROW(G860)-ROW($G$6))/5+1)*5,1),P860))</f>
        <v/>
      </c>
      <c r="O860" s="92" t="str">
        <f t="shared" si="362"/>
        <v/>
      </c>
      <c r="P860" s="183">
        <f>TKB!$D$18</f>
        <v>0</v>
      </c>
      <c r="Q860" s="89"/>
      <c r="R860" s="90" t="str">
        <f t="shared" si="363"/>
        <v/>
      </c>
      <c r="S860" s="91" t="str">
        <f t="shared" si="364"/>
        <v/>
      </c>
      <c r="U860" s="42"/>
      <c r="V860" s="122"/>
      <c r="W860" s="126"/>
      <c r="X860" s="78"/>
    </row>
    <row r="861" spans="1:24" s="77" customFormat="1" ht="24" customHeight="1" x14ac:dyDescent="0.2">
      <c r="A861" s="34" t="str">
        <f t="shared" si="365"/>
        <v/>
      </c>
      <c r="B861" s="35">
        <f t="shared" si="353"/>
        <v>29</v>
      </c>
      <c r="C861" s="200" t="str">
        <f>CONCATENATE("Năm ",CHAR(10),DAY(V843+3),"/",MONTH(V843+3))</f>
        <v>Năm 
25/3</v>
      </c>
      <c r="D861" s="67">
        <v>1</v>
      </c>
      <c r="E861" s="68">
        <f ca="1">COUNTIF($G$6:G861,G861)+COUNTIF(OFFSET($P$6,0,0,IF(MOD(ROW(P861),5)&lt;&gt;0,INT((ROW(P861)-ROW($P$6)+1)/5)*5,INT((ROW(P861)-ROW($P$6))/5)*5),1),G861)</f>
        <v>58</v>
      </c>
      <c r="F861" s="68">
        <f t="shared" ca="1" si="359"/>
        <v>58</v>
      </c>
      <c r="G861" s="181" t="str">
        <f>TKB!$C$19</f>
        <v>Chính tả</v>
      </c>
      <c r="H861" s="93"/>
      <c r="I861" s="70" t="str">
        <f t="shared" ca="1" si="360"/>
        <v>NV: Hoa phượng.</v>
      </c>
      <c r="J861" s="71" t="str">
        <f t="shared" ca="1" si="366"/>
        <v>vở mẫu, MT-MC</v>
      </c>
      <c r="K861" s="72"/>
      <c r="L861" s="200" t="str">
        <f>+C861</f>
        <v>Năm 
25/3</v>
      </c>
      <c r="M861" s="67">
        <v>1</v>
      </c>
      <c r="N861" s="94">
        <f ca="1">IF(P861=0,"",COUNTIF($P$6:P861,P861)+COUNTIF(OFFSET($G$6,0,0,INT((ROW(G861)-ROW($G$6))/5+1)*5,1),P861))</f>
        <v>29</v>
      </c>
      <c r="O861" s="94">
        <f t="shared" ca="1" si="362"/>
        <v>29</v>
      </c>
      <c r="P861" s="181" t="str">
        <f>TKB!$D$19</f>
        <v>TN&amp;XH</v>
      </c>
      <c r="Q861" s="93"/>
      <c r="R861" s="70" t="str">
        <f t="shared" ca="1" si="363"/>
        <v>Một số loài vật sống dưới nước</v>
      </c>
      <c r="S861" s="71" t="str">
        <f t="shared" ca="1" si="364"/>
        <v>Tranh SGK, MT-MC</v>
      </c>
      <c r="U861" s="42"/>
      <c r="V861" s="122"/>
      <c r="W861" s="126"/>
      <c r="X861" s="78"/>
    </row>
    <row r="862" spans="1:24" s="77" customFormat="1" ht="24" customHeight="1" x14ac:dyDescent="0.2">
      <c r="A862" s="34" t="str">
        <f t="shared" si="365"/>
        <v/>
      </c>
      <c r="B862" s="35">
        <f t="shared" si="353"/>
        <v>29</v>
      </c>
      <c r="C862" s="201"/>
      <c r="D862" s="79">
        <v>2</v>
      </c>
      <c r="E862" s="80">
        <f ca="1">COUNTIF($G$6:G862,G862)+COUNTIF(OFFSET($P$6,0,0,IF(MOD(ROW(P862),5)&lt;&gt;0,INT((ROW(P862)-ROW($P$6)+1)/5)*5,INT((ROW(P862)-ROW($P$6))/5)*5),1),G862)</f>
        <v>144</v>
      </c>
      <c r="F862" s="80">
        <f t="shared" ca="1" si="359"/>
        <v>144</v>
      </c>
      <c r="G862" s="182" t="str">
        <f>TKB!$C$20</f>
        <v>Toán</v>
      </c>
      <c r="H862" s="81"/>
      <c r="I862" s="82" t="str">
        <f t="shared" ca="1" si="360"/>
        <v>Luyện tập.</v>
      </c>
      <c r="J862" s="83" t="str">
        <f t="shared" ca="1" si="366"/>
        <v>SGK, bảng phụ, MT-MC</v>
      </c>
      <c r="K862" s="72"/>
      <c r="L862" s="201"/>
      <c r="M862" s="79">
        <v>2</v>
      </c>
      <c r="N862" s="84">
        <f ca="1">IF(P862=0,"",COUNTIF($P$6:P862,P862)+COUNTIF(OFFSET($G$6,0,0,INT((ROW(G862)-ROW($G$6))/5+1)*5,1),P862))</f>
        <v>29</v>
      </c>
      <c r="O862" s="84">
        <f t="shared" ca="1" si="362"/>
        <v>29</v>
      </c>
      <c r="P862" s="182" t="str">
        <f>TKB!$D$20</f>
        <v>Thủ công</v>
      </c>
      <c r="Q862" s="81"/>
      <c r="R862" s="82" t="str">
        <f t="shared" ca="1" si="363"/>
        <v>Làm vòng đeo tay</v>
      </c>
      <c r="S862" s="83" t="str">
        <f t="shared" ca="1" si="364"/>
        <v>GM, kéo, tranh QT</v>
      </c>
      <c r="U862" s="42"/>
      <c r="V862" s="122"/>
      <c r="W862" s="126"/>
      <c r="X862" s="78"/>
    </row>
    <row r="863" spans="1:24" s="77" customFormat="1" ht="24" customHeight="1" x14ac:dyDescent="0.2">
      <c r="A863" s="34" t="str">
        <f t="shared" si="365"/>
        <v/>
      </c>
      <c r="B863" s="35">
        <f t="shared" si="353"/>
        <v>29</v>
      </c>
      <c r="C863" s="201"/>
      <c r="D863" s="79">
        <v>3</v>
      </c>
      <c r="E863" s="84">
        <f ca="1">COUNTIF($G$6:G863,G863)+COUNTIF(OFFSET($P$6,0,0,IF(MOD(ROW(P863),5)&lt;&gt;0,INT((ROW(P863)-ROW($P$6)+1)/5)*5,INT((ROW(P863)-ROW($P$6))/5)*5),1),G863)</f>
        <v>29</v>
      </c>
      <c r="F863" s="84">
        <f t="shared" ca="1" si="359"/>
        <v>29</v>
      </c>
      <c r="G863" s="182" t="str">
        <f>TKB!$C$21</f>
        <v>Thể dục TC</v>
      </c>
      <c r="H863" s="81"/>
      <c r="I863" s="82" t="str">
        <f t="shared" ca="1" si="360"/>
        <v>Ôn Tâng cầu</v>
      </c>
      <c r="J863" s="83">
        <f t="shared" ca="1" si="366"/>
        <v>0</v>
      </c>
      <c r="K863" s="72"/>
      <c r="L863" s="201"/>
      <c r="M863" s="73">
        <v>3</v>
      </c>
      <c r="N863" s="84">
        <f ca="1">IF(P863=0,"",COUNTIF($P$6:P863,P863)+COUNTIF(OFFSET($G$6,0,0,INT((ROW(G863)-ROW($G$6))/5+1)*5,1),P863))</f>
        <v>87</v>
      </c>
      <c r="O863" s="74">
        <f t="shared" ca="1" si="362"/>
        <v>87</v>
      </c>
      <c r="P863" s="185" t="str">
        <f>TKB!$D$21</f>
        <v>HDH-TV</v>
      </c>
      <c r="Q863" s="81"/>
      <c r="R863" s="82" t="str">
        <f t="shared" ca="1" si="363"/>
        <v>Luyện từ và câu</v>
      </c>
      <c r="S863" s="83" t="str">
        <f t="shared" ca="1" si="364"/>
        <v>Vở CEHTV, BP, PM</v>
      </c>
      <c r="U863" s="42"/>
      <c r="V863" s="122"/>
      <c r="W863" s="126"/>
      <c r="X863" s="78"/>
    </row>
    <row r="864" spans="1:24" s="77" customFormat="1" ht="24" customHeight="1" x14ac:dyDescent="0.2">
      <c r="A864" s="34" t="str">
        <f t="shared" si="365"/>
        <v/>
      </c>
      <c r="B864" s="35">
        <f t="shared" si="353"/>
        <v>29</v>
      </c>
      <c r="C864" s="201"/>
      <c r="D864" s="79">
        <v>4</v>
      </c>
      <c r="E864" s="84">
        <f ca="1">COUNTIF($G$6:G864,G864)+COUNTIF(OFFSET($P$6,0,0,IF(MOD(ROW(P864),5)&lt;&gt;0,INT((ROW(P864)-ROW($P$6)+1)/5)*5,INT((ROW(P864)-ROW($P$6))/5)*5),1),G864)</f>
        <v>29</v>
      </c>
      <c r="F864" s="84">
        <f t="shared" ca="1" si="359"/>
        <v>29</v>
      </c>
      <c r="G864" s="182" t="str">
        <f>TKB!$C$22</f>
        <v>LT &amp; Câu</v>
      </c>
      <c r="H864" s="81"/>
      <c r="I864" s="82" t="str">
        <f t="shared" ca="1" si="360"/>
        <v>MRVT: từ ngữ về cây cối.Đặt và trả lời câu hỏi Để làm gì?</v>
      </c>
      <c r="J864" s="83" t="str">
        <f t="shared" ca="1" si="366"/>
        <v>bảng phụ, MT-MC</v>
      </c>
      <c r="K864" s="72"/>
      <c r="L864" s="201"/>
      <c r="M864" s="79">
        <v>4</v>
      </c>
      <c r="N864" s="84">
        <f ca="1">IF(P864=0,"",COUNTIF($P$6:P864,P864)+COUNTIF(OFFSET($G$6,0,0,INT((ROW(G864)-ROW($G$6))/5+1)*5,1),P864))</f>
        <v>58</v>
      </c>
      <c r="O864" s="84" t="e">
        <f t="shared" ca="1" si="362"/>
        <v>#N/A</v>
      </c>
      <c r="P864" s="182" t="str">
        <f>TKB!$D$22</f>
        <v>HĐTT-CĐ</v>
      </c>
      <c r="Q864" s="81"/>
      <c r="R864" s="82" t="e">
        <f t="shared" ca="1" si="363"/>
        <v>#N/A</v>
      </c>
      <c r="S864" s="83" t="e">
        <f t="shared" ca="1" si="364"/>
        <v>#N/A</v>
      </c>
      <c r="U864" s="42"/>
      <c r="V864" s="122"/>
      <c r="W864" s="126"/>
      <c r="X864" s="78"/>
    </row>
    <row r="865" spans="1:24" s="77" customFormat="1" ht="24" customHeight="1" x14ac:dyDescent="0.2">
      <c r="A865" s="34" t="str">
        <f t="shared" si="365"/>
        <v/>
      </c>
      <c r="B865" s="35">
        <f t="shared" si="353"/>
        <v>29</v>
      </c>
      <c r="C865" s="202"/>
      <c r="D865" s="95">
        <v>5</v>
      </c>
      <c r="E865" s="88">
        <f ca="1">COUNTIF($G$6:G865,G865)+COUNTIF(OFFSET($P$6,0,0,IF(MOD(ROW(P865),5)&lt;&gt;0,INT((ROW(P865)-ROW($P$6)+1)/5)*5,INT((ROW(P865)-ROW($P$6))/5)*5),1),G865)</f>
        <v>372</v>
      </c>
      <c r="F865" s="88" t="str">
        <f t="shared" si="359"/>
        <v/>
      </c>
      <c r="G865" s="183">
        <f>TKB!$C$23</f>
        <v>0</v>
      </c>
      <c r="H865" s="89"/>
      <c r="I865" s="90" t="str">
        <f t="shared" si="360"/>
        <v/>
      </c>
      <c r="J865" s="91" t="str">
        <f t="shared" si="366"/>
        <v/>
      </c>
      <c r="K865" s="72"/>
      <c r="L865" s="202"/>
      <c r="M865" s="87">
        <v>5</v>
      </c>
      <c r="N865" s="84" t="str">
        <f ca="1">IF(P865=0,"",COUNTIF($P$6:P865,P865)+COUNTIF(OFFSET($G$6,0,0,INT((ROW(G865)-ROW($G$6))/5+1)*5,1),P865))</f>
        <v/>
      </c>
      <c r="O865" s="92" t="str">
        <f t="shared" si="362"/>
        <v/>
      </c>
      <c r="P865" s="183">
        <f>TKB!$D$23</f>
        <v>0</v>
      </c>
      <c r="Q865" s="89"/>
      <c r="R865" s="90" t="str">
        <f t="shared" si="363"/>
        <v/>
      </c>
      <c r="S865" s="91" t="str">
        <f t="shared" si="364"/>
        <v/>
      </c>
      <c r="U865" s="42"/>
      <c r="V865" s="122"/>
      <c r="W865" s="126"/>
      <c r="X865" s="78"/>
    </row>
    <row r="866" spans="1:24" s="77" customFormat="1" ht="24" customHeight="1" x14ac:dyDescent="0.2">
      <c r="A866" s="34" t="str">
        <f t="shared" si="365"/>
        <v/>
      </c>
      <c r="B866" s="35">
        <f t="shared" si="353"/>
        <v>29</v>
      </c>
      <c r="C866" s="197" t="str">
        <f>CONCATENATE("Sáu ",CHAR(10),DAY(V843+4),"/",MONTH(V843+4))</f>
        <v>Sáu 
26/3</v>
      </c>
      <c r="D866" s="67">
        <v>1</v>
      </c>
      <c r="E866" s="68">
        <f ca="1">COUNTIF($G$6:G866,G866)+COUNTIF(OFFSET($P$6,0,0,IF(MOD(ROW(P866),5)&lt;&gt;0,INT((ROW(P866)-ROW($P$6)+1)/5)*5,INT((ROW(P866)-ROW($P$6))/5)*5),1),G866)</f>
        <v>29</v>
      </c>
      <c r="F866" s="68">
        <f t="shared" ca="1" si="359"/>
        <v>29</v>
      </c>
      <c r="G866" s="182" t="str">
        <f>TKB!$C$24</f>
        <v>Mĩ thuật TC</v>
      </c>
      <c r="H866" s="93"/>
      <c r="I866" s="70" t="str">
        <f t="shared" ca="1" si="360"/>
        <v>Vẽ con vật</v>
      </c>
      <c r="J866" s="71">
        <f t="shared" ca="1" si="366"/>
        <v>0</v>
      </c>
      <c r="K866" s="72"/>
      <c r="L866" s="197" t="str">
        <f>+C866</f>
        <v>Sáu 
26/3</v>
      </c>
      <c r="M866" s="67">
        <v>1</v>
      </c>
      <c r="N866" s="94">
        <f ca="1">IF(P866=0,"",COUNTIF($P$6:P866,P866)+COUNTIF(OFFSET($G$6,0,0,INT((ROW(G866)-ROW($G$6))/5+1)*5,1),P866))</f>
        <v>87</v>
      </c>
      <c r="O866" s="94" t="e">
        <f t="shared" ca="1" si="362"/>
        <v>#N/A</v>
      </c>
      <c r="P866" s="181" t="str">
        <f>TKB!$D$24</f>
        <v>HDH-T</v>
      </c>
      <c r="Q866" s="93"/>
      <c r="R866" s="82" t="e">
        <f t="shared" ca="1" si="363"/>
        <v>#N/A</v>
      </c>
      <c r="S866" s="71" t="e">
        <f t="shared" ca="1" si="364"/>
        <v>#N/A</v>
      </c>
      <c r="U866" s="42"/>
      <c r="V866" s="122"/>
      <c r="W866" s="126"/>
      <c r="X866" s="78"/>
    </row>
    <row r="867" spans="1:24" s="77" customFormat="1" ht="24" customHeight="1" x14ac:dyDescent="0.2">
      <c r="A867" s="34" t="str">
        <f t="shared" si="365"/>
        <v/>
      </c>
      <c r="B867" s="35">
        <f t="shared" si="353"/>
        <v>29</v>
      </c>
      <c r="C867" s="198"/>
      <c r="D867" s="79">
        <v>2</v>
      </c>
      <c r="E867" s="80">
        <f ca="1">COUNTIF($G$6:G867,G867)+COUNTIF(OFFSET($P$6,0,0,IF(MOD(ROW(P867),5)&lt;&gt;0,INT((ROW(P867)-ROW($P$6)+1)/5)*5,INT((ROW(P867)-ROW($P$6))/5)*5),1),G867)</f>
        <v>29</v>
      </c>
      <c r="F867" s="80">
        <f t="shared" ca="1" si="359"/>
        <v>29</v>
      </c>
      <c r="G867" s="182" t="str">
        <f>TKB!$C$25</f>
        <v>Tập làm văn</v>
      </c>
      <c r="H867" s="81"/>
      <c r="I867" s="82" t="str">
        <f t="shared" ca="1" si="360"/>
        <v>Đáp lời chia vui. Nghe- trả lời câu hỏi.</v>
      </c>
      <c r="J867" s="83" t="str">
        <f t="shared" ca="1" si="366"/>
        <v>MT-MC,bảng phụ</v>
      </c>
      <c r="K867" s="72"/>
      <c r="L867" s="198"/>
      <c r="M867" s="79">
        <v>2</v>
      </c>
      <c r="N867" s="84">
        <f ca="1">IF(P867=0,"",COUNTIF($P$6:P867,P867)+COUNTIF(OFFSET($G$6,0,0,INT((ROW(G867)-ROW($G$6))/5+1)*5,1),P867))</f>
        <v>29</v>
      </c>
      <c r="O867" s="84">
        <f t="shared" ca="1" si="362"/>
        <v>29</v>
      </c>
      <c r="P867" s="182" t="str">
        <f>TKB!$D$25</f>
        <v>HĐTT-SHL</v>
      </c>
      <c r="Q867" s="81"/>
      <c r="R867" s="82" t="str">
        <f t="shared" ca="1" si="363"/>
        <v>Sơ kết tuần 29</v>
      </c>
      <c r="S867" s="83" t="str">
        <f t="shared" ca="1" si="364"/>
        <v>phần thưởng</v>
      </c>
      <c r="U867" s="42"/>
      <c r="V867" s="122"/>
      <c r="W867" s="126"/>
      <c r="X867" s="78"/>
    </row>
    <row r="868" spans="1:24" s="77" customFormat="1" ht="24" customHeight="1" x14ac:dyDescent="0.2">
      <c r="A868" s="34" t="str">
        <f t="shared" si="365"/>
        <v/>
      </c>
      <c r="B868" s="35">
        <f t="shared" si="353"/>
        <v>29</v>
      </c>
      <c r="C868" s="198"/>
      <c r="D868" s="73">
        <v>3</v>
      </c>
      <c r="E868" s="84">
        <f ca="1">COUNTIF($G$6:G868,G868)+COUNTIF(OFFSET($P$6,0,0,IF(MOD(ROW(P868),5)&lt;&gt;0,INT((ROW(P868)-ROW($P$6)+1)/5)*5,INT((ROW(P868)-ROW($P$6))/5)*5),1),G868)</f>
        <v>145</v>
      </c>
      <c r="F868" s="84">
        <f t="shared" ca="1" si="359"/>
        <v>145</v>
      </c>
      <c r="G868" s="182" t="str">
        <f>TKB!$C$26</f>
        <v>Toán</v>
      </c>
      <c r="H868" s="81"/>
      <c r="I868" s="82" t="str">
        <f t="shared" ca="1" si="360"/>
        <v>Mét.</v>
      </c>
      <c r="J868" s="83" t="str">
        <f t="shared" ca="1" si="366"/>
        <v>SGK, bảng phụ, MT-MC</v>
      </c>
      <c r="K868" s="72"/>
      <c r="L868" s="198"/>
      <c r="M868" s="73">
        <v>3</v>
      </c>
      <c r="N868" s="84" t="str">
        <f ca="1">IF(P868=0,"",COUNTIF($P$6:P868,P868)+COUNTIF(OFFSET($G$6,0,0,INT((ROW(G868)-ROW($G$6))/5+1)*5,1),P868))</f>
        <v/>
      </c>
      <c r="O868" s="74" t="str">
        <f t="shared" si="362"/>
        <v/>
      </c>
      <c r="P868" s="185">
        <f>TKB!$D$26</f>
        <v>0</v>
      </c>
      <c r="Q868" s="81"/>
      <c r="R868" s="82" t="str">
        <f t="shared" si="363"/>
        <v/>
      </c>
      <c r="S868" s="83" t="str">
        <f t="shared" si="364"/>
        <v/>
      </c>
      <c r="U868" s="42"/>
      <c r="V868" s="122"/>
      <c r="W868" s="126"/>
      <c r="X868" s="78"/>
    </row>
    <row r="869" spans="1:24" s="77" customFormat="1" ht="24" customHeight="1" x14ac:dyDescent="0.2">
      <c r="A869" s="34" t="str">
        <f t="shared" si="365"/>
        <v/>
      </c>
      <c r="B869" s="35">
        <f t="shared" si="353"/>
        <v>29</v>
      </c>
      <c r="C869" s="198"/>
      <c r="D869" s="79">
        <v>4</v>
      </c>
      <c r="E869" s="84">
        <f ca="1">COUNTIF($G$6:G869,G869)+COUNTIF(OFFSET($P$6,0,0,IF(MOD(ROW(P869),5)&lt;&gt;0,INT((ROW(P869)-ROW($P$6)+1)/5)*5,INT((ROW(P869)-ROW($P$6))/5)*5),1),G869)</f>
        <v>29</v>
      </c>
      <c r="F869" s="84">
        <f t="shared" ca="1" si="359"/>
        <v>29</v>
      </c>
      <c r="G869" s="182" t="str">
        <f>TKB!$C$27</f>
        <v>Đạo đức</v>
      </c>
      <c r="H869" s="81"/>
      <c r="I869" s="82" t="str">
        <f t="shared" ca="1" si="360"/>
        <v>Giúp đỡ người khuyết tật ( tiết 2)</v>
      </c>
      <c r="J869" s="83" t="str">
        <f t="shared" ca="1" si="366"/>
        <v>Tranh, máy chiếu</v>
      </c>
      <c r="K869" s="72"/>
      <c r="L869" s="198"/>
      <c r="M869" s="79">
        <v>4</v>
      </c>
      <c r="N869" s="84" t="str">
        <f ca="1">IF(P869=0,"",COUNTIF($P$6:P869,P869)+COUNTIF(OFFSET($G$6,0,0,INT((ROW(G869)-ROW($G$6))/5+1)*5,1),P869))</f>
        <v/>
      </c>
      <c r="O869" s="84" t="str">
        <f t="shared" si="362"/>
        <v/>
      </c>
      <c r="P869" s="182">
        <f>TKB!$D$27</f>
        <v>0</v>
      </c>
      <c r="Q869" s="81"/>
      <c r="R869" s="82" t="str">
        <f t="shared" si="363"/>
        <v/>
      </c>
      <c r="S869" s="83" t="str">
        <f t="shared" si="364"/>
        <v/>
      </c>
      <c r="U869" s="42"/>
      <c r="V869" s="122"/>
      <c r="W869" s="126"/>
      <c r="X869" s="78"/>
    </row>
    <row r="870" spans="1:24" s="77" customFormat="1" ht="24" customHeight="1" thickBot="1" x14ac:dyDescent="0.25">
      <c r="A870" s="34" t="str">
        <f t="shared" si="365"/>
        <v/>
      </c>
      <c r="B870" s="35">
        <f t="shared" si="353"/>
        <v>29</v>
      </c>
      <c r="C870" s="199"/>
      <c r="D870" s="96">
        <v>5</v>
      </c>
      <c r="E870" s="97">
        <f ca="1">COUNTIF($G$6:G870,G870)+COUNTIF(OFFSET($P$6,0,0,IF(MOD(ROW(P870),5)&lt;&gt;0,INT((ROW(P870)-ROW($P$6)+1)/5)*5,INT((ROW(P870)-ROW($P$6))/5)*5),1),G870)</f>
        <v>374</v>
      </c>
      <c r="F870" s="97" t="str">
        <f t="shared" si="359"/>
        <v/>
      </c>
      <c r="G870" s="184">
        <f>TKB!$C$28</f>
        <v>0</v>
      </c>
      <c r="H870" s="98" t="str">
        <f t="shared" ref="H870" si="367">IF(AND($M$1&lt;&gt;"",F870&lt;&gt;""),$M$1,IF(LEN(G870)&gt;$Q$1,RIGHT(G870,$Q$1),""))</f>
        <v/>
      </c>
      <c r="I870" s="99" t="str">
        <f t="shared" si="360"/>
        <v/>
      </c>
      <c r="J870" s="100" t="str">
        <f t="shared" si="366"/>
        <v/>
      </c>
      <c r="K870" s="72"/>
      <c r="L870" s="199"/>
      <c r="M870" s="101">
        <v>5</v>
      </c>
      <c r="N870" s="97" t="str">
        <f ca="1">IF(P870=0,"",COUNTIF($P$6:P870,P870)+COUNTIF(OFFSET($G$6,0,0,INT((ROW(G870)-ROW($G$6))/5+1)*5,1),P870))</f>
        <v/>
      </c>
      <c r="O870" s="97" t="str">
        <f t="shared" si="362"/>
        <v/>
      </c>
      <c r="P870" s="184">
        <f>TKB!$D$28</f>
        <v>0</v>
      </c>
      <c r="Q870" s="98" t="str">
        <f t="shared" ref="Q870" si="368">IF(AND($M$1&lt;&gt;"",O870&lt;&gt;""),$M$1,IF(LEN(P870)&gt;$Q$1,RIGHT(P870,$Q$1),""))</f>
        <v/>
      </c>
      <c r="R870" s="99" t="str">
        <f t="shared" si="363"/>
        <v/>
      </c>
      <c r="S870" s="100" t="str">
        <f t="shared" si="364"/>
        <v/>
      </c>
      <c r="U870" s="42"/>
      <c r="V870" s="122"/>
      <c r="W870" s="126"/>
      <c r="X870" s="78"/>
    </row>
    <row r="871" spans="1:24" s="34" customFormat="1" ht="24" customHeight="1" x14ac:dyDescent="0.2">
      <c r="A871" s="34" t="str">
        <f t="shared" si="365"/>
        <v/>
      </c>
      <c r="B871" s="35">
        <f t="shared" si="353"/>
        <v>29</v>
      </c>
      <c r="C871" s="206"/>
      <c r="D871" s="206"/>
      <c r="E871" s="206"/>
      <c r="F871" s="206"/>
      <c r="G871" s="206"/>
      <c r="H871" s="206"/>
      <c r="I871" s="206"/>
      <c r="J871" s="206"/>
      <c r="K871" s="179"/>
      <c r="L871" s="207"/>
      <c r="M871" s="207"/>
      <c r="N871" s="207"/>
      <c r="O871" s="207"/>
      <c r="P871" s="207"/>
      <c r="Q871" s="207"/>
      <c r="R871" s="207"/>
      <c r="S871" s="207"/>
      <c r="U871" s="42"/>
      <c r="V871" s="122"/>
      <c r="W871" s="126"/>
      <c r="X871" s="43"/>
    </row>
    <row r="872" spans="1:24" s="34" customFormat="1" ht="57.95" customHeight="1" x14ac:dyDescent="0.2">
      <c r="A872" s="34" t="str">
        <f t="shared" si="365"/>
        <v/>
      </c>
      <c r="B872" s="35">
        <f t="shared" ref="B872" si="369">+B873</f>
        <v>30</v>
      </c>
      <c r="C872" s="102" t="str">
        <f>'HUONG DAN'!B54</f>
        <v>©Trường Tiểu học Lê Ngọc Hân, Gia Lâm</v>
      </c>
      <c r="D872" s="179"/>
      <c r="E872" s="103"/>
      <c r="F872" s="103"/>
      <c r="G872" s="104"/>
      <c r="H872" s="104"/>
      <c r="I872" s="104"/>
      <c r="J872" s="104"/>
      <c r="K872" s="104"/>
      <c r="L872" s="180"/>
      <c r="M872" s="180"/>
      <c r="N872" s="105"/>
      <c r="O872" s="105"/>
      <c r="P872" s="106"/>
      <c r="Q872" s="106"/>
      <c r="R872" s="208"/>
      <c r="S872" s="208"/>
      <c r="U872" s="42"/>
      <c r="V872" s="122"/>
      <c r="W872" s="126"/>
      <c r="X872" s="43"/>
    </row>
    <row r="873" spans="1:24" s="34" customFormat="1" ht="24" customHeight="1" thickBot="1" x14ac:dyDescent="0.25">
      <c r="A873" s="34" t="str">
        <f t="shared" si="365"/>
        <v/>
      </c>
      <c r="B873" s="35">
        <f t="shared" ref="B873" si="370">+C873</f>
        <v>30</v>
      </c>
      <c r="C873" s="203">
        <f>+C843+1</f>
        <v>30</v>
      </c>
      <c r="D873" s="203"/>
      <c r="E873" s="44"/>
      <c r="F873" s="103" t="str">
        <f>CONCATENATE("(Từ ngày ",DAY(V873)&amp;"/"&amp; MONTH(V873) &amp;"/"&amp;YEAR(V873)&amp; " đến ngày "  &amp;DAY(V873+4)&amp;  "/" &amp; MONTH(V873+4) &amp; "/" &amp; YEAR(V873+4),")")</f>
        <v>(Từ ngày 29/3/2021 đến ngày 2/4/2021)</v>
      </c>
      <c r="G873" s="104"/>
      <c r="H873" s="104"/>
      <c r="I873" s="40"/>
      <c r="J873" s="40"/>
      <c r="K873" s="40"/>
      <c r="L873" s="48"/>
      <c r="M873" s="48"/>
      <c r="N873" s="49"/>
      <c r="O873" s="49"/>
      <c r="P873" s="50"/>
      <c r="Q873" s="50"/>
      <c r="R873" s="47"/>
      <c r="S873" s="47"/>
      <c r="U873" s="51" t="s">
        <v>32</v>
      </c>
      <c r="V873" s="122">
        <f>$U$1+(C873-1)*7+W873</f>
        <v>44284</v>
      </c>
      <c r="W873" s="127">
        <v>0</v>
      </c>
      <c r="X873" s="43"/>
    </row>
    <row r="874" spans="1:24" s="52" customFormat="1" ht="24" customHeight="1" x14ac:dyDescent="0.2">
      <c r="A874" s="34" t="str">
        <f t="shared" si="365"/>
        <v/>
      </c>
      <c r="B874" s="35">
        <f t="shared" ref="B874:B875" si="371">+B873</f>
        <v>30</v>
      </c>
      <c r="C874" s="204" t="s">
        <v>31</v>
      </c>
      <c r="D874" s="204"/>
      <c r="E874" s="205"/>
      <c r="F874" s="204"/>
      <c r="G874" s="204"/>
      <c r="H874" s="204"/>
      <c r="I874" s="204"/>
      <c r="J874" s="204"/>
      <c r="K874" s="107"/>
      <c r="L874" s="204" t="s">
        <v>0</v>
      </c>
      <c r="M874" s="204"/>
      <c r="N874" s="204"/>
      <c r="O874" s="204"/>
      <c r="P874" s="204"/>
      <c r="Q874" s="204"/>
      <c r="R874" s="204"/>
      <c r="S874" s="204"/>
      <c r="U874" s="42"/>
      <c r="V874" s="123"/>
      <c r="W874" s="128"/>
      <c r="X874" s="53"/>
    </row>
    <row r="875" spans="1:24" s="64" customFormat="1" ht="42.75" x14ac:dyDescent="0.2">
      <c r="A875" s="34" t="str">
        <f t="shared" si="365"/>
        <v/>
      </c>
      <c r="B875" s="35">
        <f t="shared" si="371"/>
        <v>30</v>
      </c>
      <c r="C875" s="108" t="s">
        <v>1</v>
      </c>
      <c r="D875" s="109" t="s">
        <v>2</v>
      </c>
      <c r="E875" s="110" t="s">
        <v>25</v>
      </c>
      <c r="F875" s="110" t="s">
        <v>3</v>
      </c>
      <c r="G875" s="111" t="s">
        <v>10</v>
      </c>
      <c r="H875" s="111" t="s">
        <v>24</v>
      </c>
      <c r="I875" s="111" t="s">
        <v>4</v>
      </c>
      <c r="J875" s="112" t="s">
        <v>5</v>
      </c>
      <c r="K875" s="59"/>
      <c r="L875" s="60" t="s">
        <v>1</v>
      </c>
      <c r="M875" s="61" t="s">
        <v>2</v>
      </c>
      <c r="N875" s="62" t="s">
        <v>25</v>
      </c>
      <c r="O875" s="56" t="s">
        <v>3</v>
      </c>
      <c r="P875" s="63" t="s">
        <v>11</v>
      </c>
      <c r="Q875" s="63" t="s">
        <v>24</v>
      </c>
      <c r="R875" s="63" t="s">
        <v>4</v>
      </c>
      <c r="S875" s="58" t="s">
        <v>5</v>
      </c>
      <c r="U875" s="65"/>
      <c r="V875" s="124"/>
      <c r="W875" s="129"/>
      <c r="X875" s="66"/>
    </row>
    <row r="876" spans="1:24" s="77" customFormat="1" ht="24" customHeight="1" x14ac:dyDescent="0.2">
      <c r="A876" s="34" t="str">
        <f t="shared" si="365"/>
        <v/>
      </c>
      <c r="B876" s="35">
        <f t="shared" si="353"/>
        <v>30</v>
      </c>
      <c r="C876" s="197" t="str">
        <f>CONCATENATE("Hai  ",CHAR(10),DAY(V873),"/",MONTH(V873))</f>
        <v>Hai  
29/3</v>
      </c>
      <c r="D876" s="67">
        <v>1</v>
      </c>
      <c r="E876" s="68">
        <f ca="1">COUNTIF($G$6:G876,G876)+COUNTIF(OFFSET($P$6,0,0,IF(MOD(ROW(P876),5)&lt;&gt;0,INT((ROW(P876)-ROW($P$6)+1)/5)*5,INT((ROW(P876)-ROW($P$6))/5)*5),1),G876)</f>
        <v>30</v>
      </c>
      <c r="F876" s="68">
        <f t="shared" ref="F876:F900" ca="1" si="372">IF(G876=0,"",VLOOKUP(E876&amp;G876,PPCT,2,0))</f>
        <v>30</v>
      </c>
      <c r="G876" s="181" t="str">
        <f>TKB!$C$4</f>
        <v>HĐTT-CC</v>
      </c>
      <c r="H876" s="69"/>
      <c r="I876" s="70" t="str">
        <f t="shared" ref="I876:I900" ca="1" si="373">IF(G876=0,"",VLOOKUP(E876&amp;G876,PPCT,6,0))</f>
        <v>Chào cờ</v>
      </c>
      <c r="J876" s="71">
        <f t="shared" ref="J876:J888" ca="1" si="374">IF(G876=0,"",VLOOKUP(E876&amp;G876,PPCT,7,0))</f>
        <v>0</v>
      </c>
      <c r="K876" s="72"/>
      <c r="L876" s="198" t="str">
        <f>+C876</f>
        <v>Hai  
29/3</v>
      </c>
      <c r="M876" s="73">
        <v>1</v>
      </c>
      <c r="N876" s="74">
        <f ca="1">IF(P876=0,"",COUNTIF($P$6:P876,P876)+COUNTIF(OFFSET($G$6,0,0,INT((ROW(G876)-ROW($G$6))/5+1)*5,1),P876))</f>
        <v>30</v>
      </c>
      <c r="O876" s="68">
        <f t="shared" ref="O876:O900" ca="1" si="375">IF(P876=0,"",VLOOKUP(N876&amp;P876,PPCT,2,0))</f>
        <v>30</v>
      </c>
      <c r="P876" s="185" t="str">
        <f>TKB!$D$4</f>
        <v>Âm nhạc</v>
      </c>
      <c r="Q876" s="69"/>
      <c r="R876" s="75" t="str">
        <f t="shared" ref="R876:R900" ca="1" si="376">IF(P876=0,"",VLOOKUP(N876&amp;P876,PPCT,6,0))</f>
        <v>Học hát bài: Bắc kim thang.</v>
      </c>
      <c r="S876" s="76">
        <f t="shared" ref="S876:S900" ca="1" si="377">IF(P876=0,"",VLOOKUP(N876&amp;P876,PPCT,7,0))</f>
        <v>0</v>
      </c>
      <c r="U876" s="42"/>
      <c r="V876" s="122"/>
      <c r="W876" s="126"/>
      <c r="X876" s="78"/>
    </row>
    <row r="877" spans="1:24" s="77" customFormat="1" ht="24" customHeight="1" x14ac:dyDescent="0.2">
      <c r="A877" s="34" t="str">
        <f t="shared" si="365"/>
        <v/>
      </c>
      <c r="B877" s="35">
        <f t="shared" si="353"/>
        <v>30</v>
      </c>
      <c r="C877" s="198"/>
      <c r="D877" s="79">
        <v>2</v>
      </c>
      <c r="E877" s="80">
        <f ca="1">COUNTIF($G$6:G877,G877)+COUNTIF(OFFSET($P$6,0,0,IF(MOD(ROW(P877),5)&lt;&gt;0,INT((ROW(P877)-ROW($P$6)+1)/5)*5,INT((ROW(P877)-ROW($P$6))/5)*5),1),G877)</f>
        <v>146</v>
      </c>
      <c r="F877" s="80">
        <f t="shared" ca="1" si="372"/>
        <v>146</v>
      </c>
      <c r="G877" s="182" t="str">
        <f>TKB!$C$5</f>
        <v>Toán</v>
      </c>
      <c r="H877" s="81"/>
      <c r="I877" s="82" t="str">
        <f t="shared" ca="1" si="373"/>
        <v>Ki-lô-mét</v>
      </c>
      <c r="J877" s="83" t="str">
        <f t="shared" ca="1" si="374"/>
        <v>SGK, bảng phụ, MT-MC</v>
      </c>
      <c r="K877" s="72"/>
      <c r="L877" s="198"/>
      <c r="M877" s="79">
        <v>2</v>
      </c>
      <c r="N877" s="84">
        <f ca="1">IF(P877=0,"",COUNTIF($P$6:P877,P877)+COUNTIF(OFFSET($G$6,0,0,INT((ROW(G877)-ROW($G$6))/5+1)*5,1),P877))</f>
        <v>59</v>
      </c>
      <c r="O877" s="84">
        <f t="shared" ca="1" si="375"/>
        <v>59</v>
      </c>
      <c r="P877" s="182" t="str">
        <f>TKB!$D$5</f>
        <v>Thể dục</v>
      </c>
      <c r="Q877" s="81"/>
      <c r="R877" s="82" t="str">
        <f t="shared" ca="1" si="376"/>
        <v>TC:”Con Cóc là cậu ông trời. Tâng cầu”</v>
      </c>
      <c r="S877" s="85">
        <f t="shared" ca="1" si="377"/>
        <v>0</v>
      </c>
      <c r="U877" s="42"/>
      <c r="V877" s="122"/>
      <c r="W877" s="126"/>
      <c r="X877" s="78"/>
    </row>
    <row r="878" spans="1:24" s="77" customFormat="1" ht="24" customHeight="1" x14ac:dyDescent="0.2">
      <c r="A878" s="34" t="str">
        <f t="shared" si="365"/>
        <v/>
      </c>
      <c r="B878" s="35">
        <f t="shared" si="353"/>
        <v>30</v>
      </c>
      <c r="C878" s="198"/>
      <c r="D878" s="73">
        <v>3</v>
      </c>
      <c r="E878" s="84">
        <f ca="1">COUNTIF($G$6:G878,G878)+COUNTIF(OFFSET($P$6,0,0,IF(MOD(ROW(P878),5)&lt;&gt;0,INT((ROW(P878)-ROW($P$6)+1)/5)*5,INT((ROW(P878)-ROW($P$6))/5)*5),1),G878)</f>
        <v>88</v>
      </c>
      <c r="F878" s="84">
        <f t="shared" ca="1" si="372"/>
        <v>88</v>
      </c>
      <c r="G878" s="182" t="str">
        <f>TKB!$C$6</f>
        <v>Tập đọc</v>
      </c>
      <c r="H878" s="81"/>
      <c r="I878" s="82" t="str">
        <f t="shared" ca="1" si="373"/>
        <v>Ai ngoan sẽ được thưởng</v>
      </c>
      <c r="J878" s="83" t="str">
        <f t="shared" ca="1" si="374"/>
        <v>Máy chiếu, GAĐT</v>
      </c>
      <c r="K878" s="72"/>
      <c r="L878" s="198"/>
      <c r="M878" s="73">
        <v>3</v>
      </c>
      <c r="N878" s="84">
        <f ca="1">IF(P878=0,"",COUNTIF($P$6:P878,P878)+COUNTIF(OFFSET($G$6,0,0,INT((ROW(G878)-ROW($G$6))/5+1)*5,1),P878))</f>
        <v>88</v>
      </c>
      <c r="O878" s="74">
        <f t="shared" ca="1" si="375"/>
        <v>88</v>
      </c>
      <c r="P878" s="185" t="str">
        <f>TKB!$D$6</f>
        <v>HDH-TV</v>
      </c>
      <c r="Q878" s="81"/>
      <c r="R878" s="75" t="str">
        <f t="shared" ca="1" si="376"/>
        <v>Tập làm văn</v>
      </c>
      <c r="S878" s="83" t="str">
        <f t="shared" ca="1" si="377"/>
        <v>Vở CEHTV, BP, PM</v>
      </c>
      <c r="U878" s="42"/>
      <c r="V878" s="122"/>
      <c r="W878" s="126"/>
      <c r="X878" s="78"/>
    </row>
    <row r="879" spans="1:24" s="77" customFormat="1" ht="24" customHeight="1" x14ac:dyDescent="0.2">
      <c r="A879" s="34" t="str">
        <f t="shared" si="365"/>
        <v/>
      </c>
      <c r="B879" s="35">
        <f t="shared" si="353"/>
        <v>30</v>
      </c>
      <c r="C879" s="198"/>
      <c r="D879" s="79">
        <v>4</v>
      </c>
      <c r="E879" s="84">
        <f ca="1">COUNTIF($G$6:G879,G879)+COUNTIF(OFFSET($P$6,0,0,IF(MOD(ROW(P879),5)&lt;&gt;0,INT((ROW(P879)-ROW($P$6)+1)/5)*5,INT((ROW(P879)-ROW($P$6))/5)*5),1),G879)</f>
        <v>89</v>
      </c>
      <c r="F879" s="84">
        <f t="shared" ca="1" si="372"/>
        <v>89</v>
      </c>
      <c r="G879" s="182" t="str">
        <f>TKB!$C$7</f>
        <v>Tập đọc</v>
      </c>
      <c r="H879" s="81"/>
      <c r="I879" s="82" t="str">
        <f t="shared" ca="1" si="373"/>
        <v>Ai ngoan sẽ được thưởng</v>
      </c>
      <c r="J879" s="83" t="str">
        <f t="shared" ca="1" si="374"/>
        <v>Máy chiếu, GAĐT</v>
      </c>
      <c r="K879" s="72"/>
      <c r="L879" s="198"/>
      <c r="M879" s="79">
        <v>4</v>
      </c>
      <c r="N879" s="84" t="str">
        <f ca="1">IF(P879=0,"",COUNTIF($P$6:P879,P879)+COUNTIF(OFFSET($G$6,0,0,INT((ROW(G879)-ROW($G$6))/5+1)*5,1),P879))</f>
        <v/>
      </c>
      <c r="O879" s="84" t="str">
        <f t="shared" si="375"/>
        <v/>
      </c>
      <c r="P879" s="182">
        <f>TKB!$D$7</f>
        <v>0</v>
      </c>
      <c r="Q879" s="81"/>
      <c r="R879" s="82" t="str">
        <f t="shared" si="376"/>
        <v/>
      </c>
      <c r="S879" s="76" t="str">
        <f t="shared" si="377"/>
        <v/>
      </c>
      <c r="U879" s="42"/>
      <c r="V879" s="122"/>
      <c r="W879" s="126"/>
      <c r="X879" s="78"/>
    </row>
    <row r="880" spans="1:24" s="77" customFormat="1" ht="24" customHeight="1" x14ac:dyDescent="0.2">
      <c r="A880" s="34" t="str">
        <f t="shared" si="365"/>
        <v/>
      </c>
      <c r="B880" s="35">
        <f t="shared" si="353"/>
        <v>30</v>
      </c>
      <c r="C880" s="198"/>
      <c r="D880" s="87">
        <v>5</v>
      </c>
      <c r="E880" s="88">
        <f ca="1">COUNTIF($G$6:G880,G880)+COUNTIF(OFFSET($P$6,0,0,IF(MOD(ROW(P880),5)&lt;&gt;0,INT((ROW(P880)-ROW($P$6)+1)/5)*5,INT((ROW(P880)-ROW($P$6))/5)*5),1),G880)</f>
        <v>378</v>
      </c>
      <c r="F880" s="88" t="str">
        <f t="shared" si="372"/>
        <v/>
      </c>
      <c r="G880" s="183">
        <f>TKB!$C$8</f>
        <v>0</v>
      </c>
      <c r="H880" s="89"/>
      <c r="I880" s="90" t="str">
        <f t="shared" si="373"/>
        <v/>
      </c>
      <c r="J880" s="91" t="str">
        <f t="shared" si="374"/>
        <v/>
      </c>
      <c r="K880" s="72"/>
      <c r="L880" s="198"/>
      <c r="M880" s="87">
        <v>5</v>
      </c>
      <c r="N880" s="84" t="str">
        <f ca="1">IF(P880=0,"",COUNTIF($P$6:P880,P880)+COUNTIF(OFFSET($G$6,0,0,INT((ROW(G880)-ROW($G$6))/5+1)*5,1),P880))</f>
        <v/>
      </c>
      <c r="O880" s="92" t="str">
        <f t="shared" si="375"/>
        <v/>
      </c>
      <c r="P880" s="183">
        <f>TKB!$D$8</f>
        <v>0</v>
      </c>
      <c r="Q880" s="89"/>
      <c r="R880" s="90" t="str">
        <f t="shared" si="376"/>
        <v/>
      </c>
      <c r="S880" s="91" t="str">
        <f t="shared" si="377"/>
        <v/>
      </c>
      <c r="U880" s="42"/>
      <c r="V880" s="122"/>
      <c r="W880" s="126"/>
      <c r="X880" s="78"/>
    </row>
    <row r="881" spans="1:24" s="77" customFormat="1" ht="24" customHeight="1" x14ac:dyDescent="0.2">
      <c r="A881" s="34" t="str">
        <f t="shared" si="365"/>
        <v/>
      </c>
      <c r="B881" s="35">
        <f t="shared" si="353"/>
        <v>30</v>
      </c>
      <c r="C881" s="200" t="str">
        <f>CONCATENATE("Ba  ",CHAR(10),DAY(V873+1),"/",MONTH(V873+1))</f>
        <v>Ba  
30/3</v>
      </c>
      <c r="D881" s="67">
        <v>1</v>
      </c>
      <c r="E881" s="68">
        <f ca="1">COUNTIF($G$6:G881,G881)+COUNTIF(OFFSET($P$6,0,0,IF(MOD(ROW(P881),5)&lt;&gt;0,INT((ROW(P881)-ROW($P$6)+1)/5)*5,INT((ROW(P881)-ROW($P$6))/5)*5),1),G881)</f>
        <v>59</v>
      </c>
      <c r="F881" s="68">
        <f t="shared" ca="1" si="372"/>
        <v>59</v>
      </c>
      <c r="G881" s="182" t="str">
        <f>TKB!$C$9</f>
        <v>Chính tả</v>
      </c>
      <c r="H881" s="93"/>
      <c r="I881" s="70" t="str">
        <f t="shared" ca="1" si="373"/>
        <v>TC: Ai ngoan sẽ được thưởng.</v>
      </c>
      <c r="J881" s="71" t="str">
        <f t="shared" ca="1" si="374"/>
        <v>vở mẫu, MT-MC</v>
      </c>
      <c r="K881" s="72"/>
      <c r="L881" s="200" t="str">
        <f>+C881</f>
        <v>Ba  
30/3</v>
      </c>
      <c r="M881" s="67">
        <v>1</v>
      </c>
      <c r="N881" s="94">
        <f ca="1">IF(P881=0,"",COUNTIF($P$6:P881,P881)+COUNTIF(OFFSET($G$6,0,0,INT((ROW(G881)-ROW($G$6))/5+1)*5,1),P881))</f>
        <v>30</v>
      </c>
      <c r="O881" s="94">
        <f t="shared" ca="1" si="375"/>
        <v>30</v>
      </c>
      <c r="P881" s="181" t="str">
        <f>TKB!$D$9</f>
        <v>Kể chuyện</v>
      </c>
      <c r="Q881" s="93"/>
      <c r="R881" s="70" t="str">
        <f t="shared" ca="1" si="376"/>
        <v>Ai ngoan sẽ được thưởng</v>
      </c>
      <c r="S881" s="71" t="str">
        <f t="shared" ca="1" si="377"/>
        <v>Tranh SGK, MC</v>
      </c>
      <c r="U881" s="42"/>
      <c r="V881" s="122"/>
      <c r="W881" s="126"/>
      <c r="X881" s="78"/>
    </row>
    <row r="882" spans="1:24" s="77" customFormat="1" ht="24" customHeight="1" x14ac:dyDescent="0.2">
      <c r="A882" s="34" t="str">
        <f t="shared" si="365"/>
        <v/>
      </c>
      <c r="B882" s="35">
        <f t="shared" si="353"/>
        <v>30</v>
      </c>
      <c r="C882" s="201"/>
      <c r="D882" s="79">
        <v>2</v>
      </c>
      <c r="E882" s="80">
        <f ca="1">COUNTIF($G$6:G882,G882)+COUNTIF(OFFSET($P$6,0,0,IF(MOD(ROW(P882),5)&lt;&gt;0,INT((ROW(P882)-ROW($P$6)+1)/5)*5,INT((ROW(P882)-ROW($P$6))/5)*5),1),G882)</f>
        <v>147</v>
      </c>
      <c r="F882" s="80">
        <f t="shared" ca="1" si="372"/>
        <v>147</v>
      </c>
      <c r="G882" s="182" t="str">
        <f>TKB!$C$10</f>
        <v>Toán</v>
      </c>
      <c r="H882" s="81"/>
      <c r="I882" s="82" t="str">
        <f t="shared" ca="1" si="373"/>
        <v>Mi-li-mét</v>
      </c>
      <c r="J882" s="83" t="str">
        <f t="shared" ca="1" si="374"/>
        <v>SGK, bảng phụ, MT-MC</v>
      </c>
      <c r="K882" s="72"/>
      <c r="L882" s="201"/>
      <c r="M882" s="79">
        <v>2</v>
      </c>
      <c r="N882" s="84">
        <f ca="1">IF(P882=0,"",COUNTIF($P$6:P882,P882)+COUNTIF(OFFSET($G$6,0,0,INT((ROW(G882)-ROW($G$6))/5+1)*5,1),P882))</f>
        <v>60</v>
      </c>
      <c r="O882" s="84">
        <f t="shared" ca="1" si="375"/>
        <v>60</v>
      </c>
      <c r="P882" s="182" t="str">
        <f>TKB!$D$10</f>
        <v>Thể dục</v>
      </c>
      <c r="Q882" s="81"/>
      <c r="R882" s="82" t="str">
        <f t="shared" ca="1" si="376"/>
        <v>Tâng cầu. TC:”Tung vòng vào đích”.</v>
      </c>
      <c r="S882" s="83">
        <f t="shared" ca="1" si="377"/>
        <v>0</v>
      </c>
      <c r="U882" s="42"/>
      <c r="V882" s="122"/>
      <c r="W882" s="126"/>
      <c r="X882" s="78"/>
    </row>
    <row r="883" spans="1:24" s="77" customFormat="1" ht="24" customHeight="1" x14ac:dyDescent="0.2">
      <c r="A883" s="34" t="str">
        <f t="shared" si="365"/>
        <v/>
      </c>
      <c r="B883" s="35">
        <f t="shared" si="353"/>
        <v>30</v>
      </c>
      <c r="C883" s="201"/>
      <c r="D883" s="79">
        <v>3</v>
      </c>
      <c r="E883" s="80">
        <f ca="1">COUNTIF($G$6:G883,G883)+COUNTIF(OFFSET($P$6,0,0,IF(MOD(ROW(P883),5)&lt;&gt;0,INT((ROW(P883)-ROW($P$6)+1)/5)*5,INT((ROW(P883)-ROW($P$6))/5)*5),1),G883)</f>
        <v>30</v>
      </c>
      <c r="F883" s="80">
        <f t="shared" ca="1" si="372"/>
        <v>30</v>
      </c>
      <c r="G883" s="182" t="str">
        <f>TKB!$C$11</f>
        <v>Mĩ thuật</v>
      </c>
      <c r="H883" s="81"/>
      <c r="I883" s="82" t="str">
        <f t="shared" ca="1" si="373"/>
        <v>Môi trường quanh em</v>
      </c>
      <c r="J883" s="83">
        <f t="shared" ca="1" si="374"/>
        <v>0</v>
      </c>
      <c r="K883" s="72"/>
      <c r="L883" s="201"/>
      <c r="M883" s="73">
        <v>3</v>
      </c>
      <c r="N883" s="84">
        <f ca="1">IF(P883=0,"",COUNTIF($P$6:P883,P883)+COUNTIF(OFFSET($G$6,0,0,INT((ROW(G883)-ROW($G$6))/5+1)*5,1),P883))</f>
        <v>89</v>
      </c>
      <c r="O883" s="74">
        <f t="shared" ca="1" si="375"/>
        <v>89</v>
      </c>
      <c r="P883" s="185" t="str">
        <f>TKB!$D$11</f>
        <v>HDH-TV</v>
      </c>
      <c r="Q883" s="81"/>
      <c r="R883" s="82" t="str">
        <f t="shared" ca="1" si="376"/>
        <v>Tập đọc-Chính tả</v>
      </c>
      <c r="S883" s="83" t="str">
        <f t="shared" ca="1" si="377"/>
        <v>Vở CEHTV, BP, PM</v>
      </c>
      <c r="U883" s="42"/>
      <c r="V883" s="122"/>
      <c r="W883" s="126"/>
      <c r="X883" s="78"/>
    </row>
    <row r="884" spans="1:24" s="77" customFormat="1" ht="24" customHeight="1" x14ac:dyDescent="0.2">
      <c r="A884" s="34" t="str">
        <f t="shared" si="365"/>
        <v/>
      </c>
      <c r="B884" s="35">
        <f t="shared" si="353"/>
        <v>30</v>
      </c>
      <c r="C884" s="201"/>
      <c r="D884" s="79">
        <v>4</v>
      </c>
      <c r="E884" s="84">
        <f ca="1">COUNTIF($G$6:G884,G884)+COUNTIF(OFFSET($P$6,0,0,IF(MOD(ROW(P884),5)&lt;&gt;0,INT((ROW(P884)-ROW($P$6)+1)/5)*5,INT((ROW(P884)-ROW($P$6))/5)*5),1),G884)</f>
        <v>59</v>
      </c>
      <c r="F884" s="84">
        <f t="shared" ca="1" si="372"/>
        <v>59</v>
      </c>
      <c r="G884" s="182" t="str">
        <f>TKB!$C$12</f>
        <v>Tiếng Anh</v>
      </c>
      <c r="H884" s="81"/>
      <c r="I884" s="82" t="str">
        <f t="shared" ca="1" si="373"/>
        <v>Unit 10. Lesson 3</v>
      </c>
      <c r="J884" s="83">
        <f t="shared" ca="1" si="374"/>
        <v>0</v>
      </c>
      <c r="K884" s="72"/>
      <c r="L884" s="201"/>
      <c r="M884" s="79">
        <v>4</v>
      </c>
      <c r="N884" s="84">
        <f ca="1">IF(P884=0,"",COUNTIF($P$6:P884,P884)+COUNTIF(OFFSET($G$6,0,0,INT((ROW(G884)-ROW($G$6))/5+1)*5,1),P884))</f>
        <v>88</v>
      </c>
      <c r="O884" s="84" t="e">
        <f t="shared" ca="1" si="375"/>
        <v>#N/A</v>
      </c>
      <c r="P884" s="182" t="str">
        <f>TKB!$D$12</f>
        <v>HDH-T</v>
      </c>
      <c r="Q884" s="81"/>
      <c r="R884" s="82" t="e">
        <f t="shared" ca="1" si="376"/>
        <v>#N/A</v>
      </c>
      <c r="S884" s="83" t="e">
        <f t="shared" ca="1" si="377"/>
        <v>#N/A</v>
      </c>
      <c r="U884" s="42"/>
      <c r="V884" s="122"/>
      <c r="W884" s="126"/>
      <c r="X884" s="78"/>
    </row>
    <row r="885" spans="1:24" s="77" customFormat="1" ht="24" customHeight="1" x14ac:dyDescent="0.2">
      <c r="A885" s="34" t="str">
        <f t="shared" si="365"/>
        <v/>
      </c>
      <c r="B885" s="35">
        <f t="shared" si="353"/>
        <v>30</v>
      </c>
      <c r="C885" s="202"/>
      <c r="D885" s="95">
        <v>5</v>
      </c>
      <c r="E885" s="88">
        <f ca="1">COUNTIF($G$6:G885,G885)+COUNTIF(OFFSET($P$6,0,0,IF(MOD(ROW(P885),5)&lt;&gt;0,INT((ROW(P885)-ROW($P$6)+1)/5)*5,INT((ROW(P885)-ROW($P$6))/5)*5),1),G885)</f>
        <v>381</v>
      </c>
      <c r="F885" s="88" t="str">
        <f t="shared" si="372"/>
        <v/>
      </c>
      <c r="G885" s="183">
        <f>TKB!$C$13</f>
        <v>0</v>
      </c>
      <c r="H885" s="89"/>
      <c r="I885" s="90" t="str">
        <f t="shared" si="373"/>
        <v/>
      </c>
      <c r="J885" s="91" t="str">
        <f t="shared" si="374"/>
        <v/>
      </c>
      <c r="K885" s="72"/>
      <c r="L885" s="202"/>
      <c r="M885" s="87">
        <v>5</v>
      </c>
      <c r="N885" s="84" t="str">
        <f ca="1">IF(P885=0,"",COUNTIF($P$6:P885,P885)+COUNTIF(OFFSET($G$6,0,0,INT((ROW(G885)-ROW($G$6))/5+1)*5,1),P885))</f>
        <v/>
      </c>
      <c r="O885" s="92" t="str">
        <f t="shared" si="375"/>
        <v/>
      </c>
      <c r="P885" s="183">
        <f>TKB!$D$13</f>
        <v>0</v>
      </c>
      <c r="Q885" s="89"/>
      <c r="R885" s="90" t="str">
        <f t="shared" si="376"/>
        <v/>
      </c>
      <c r="S885" s="91" t="str">
        <f t="shared" si="377"/>
        <v/>
      </c>
      <c r="U885" s="42"/>
      <c r="V885" s="122"/>
      <c r="W885" s="126"/>
      <c r="X885" s="78"/>
    </row>
    <row r="886" spans="1:24" s="77" customFormat="1" ht="24" customHeight="1" x14ac:dyDescent="0.2">
      <c r="A886" s="34" t="str">
        <f t="shared" si="365"/>
        <v/>
      </c>
      <c r="B886" s="35">
        <f t="shared" si="353"/>
        <v>30</v>
      </c>
      <c r="C886" s="200" t="str">
        <f>CONCATENATE("Tư ",CHAR(10),DAY(V873+2),"/",MONTH(V873+2))</f>
        <v>Tư 
31/3</v>
      </c>
      <c r="D886" s="67">
        <v>1</v>
      </c>
      <c r="E886" s="68">
        <f ca="1">COUNTIF($G$6:G886,G886)+COUNTIF(OFFSET($P$6,0,0,IF(MOD(ROW(P886),5)&lt;&gt;0,INT((ROW(P886)-ROW($P$6)+1)/5)*5,INT((ROW(P886)-ROW($P$6))/5)*5),1),G886)</f>
        <v>90</v>
      </c>
      <c r="F886" s="68">
        <f t="shared" ca="1" si="372"/>
        <v>90</v>
      </c>
      <c r="G886" s="182" t="str">
        <f>TKB!$C$14</f>
        <v>Tập đọc</v>
      </c>
      <c r="H886" s="93"/>
      <c r="I886" s="70" t="str">
        <f t="shared" ca="1" si="373"/>
        <v>Cháu nhớ Bác Hồ</v>
      </c>
      <c r="J886" s="71" t="str">
        <f t="shared" ca="1" si="374"/>
        <v>Máy chiếu, GAĐT</v>
      </c>
      <c r="K886" s="72"/>
      <c r="L886" s="200" t="str">
        <f>+C886</f>
        <v>Tư 
31/3</v>
      </c>
      <c r="M886" s="67">
        <v>1</v>
      </c>
      <c r="N886" s="94">
        <f ca="1">IF(P886=0,"",COUNTIF($P$6:P886,P886)+COUNTIF(OFFSET($G$6,0,0,INT((ROW(G886)-ROW($G$6))/5+1)*5,1),P886))</f>
        <v>30</v>
      </c>
      <c r="O886" s="94">
        <f t="shared" ca="1" si="375"/>
        <v>30</v>
      </c>
      <c r="P886" s="181" t="str">
        <f>TKB!$D$14</f>
        <v>HĐTT-ĐS</v>
      </c>
      <c r="Q886" s="93"/>
      <c r="R886" s="70" t="str">
        <f t="shared" ca="1" si="376"/>
        <v>Đọc sách</v>
      </c>
      <c r="S886" s="71" t="str">
        <f t="shared" ca="1" si="377"/>
        <v>sách, truyện</v>
      </c>
      <c r="U886" s="42"/>
      <c r="V886" s="122"/>
      <c r="W886" s="126"/>
      <c r="X886" s="78"/>
    </row>
    <row r="887" spans="1:24" s="77" customFormat="1" ht="24" customHeight="1" x14ac:dyDescent="0.2">
      <c r="A887" s="34" t="str">
        <f t="shared" si="365"/>
        <v/>
      </c>
      <c r="B887" s="35">
        <f t="shared" si="353"/>
        <v>30</v>
      </c>
      <c r="C887" s="201"/>
      <c r="D887" s="79">
        <v>2</v>
      </c>
      <c r="E887" s="80">
        <f ca="1">COUNTIF($G$6:G887,G887)+COUNTIF(OFFSET($P$6,0,0,IF(MOD(ROW(P887),5)&lt;&gt;0,INT((ROW(P887)-ROW($P$6)+1)/5)*5,INT((ROW(P887)-ROW($P$6))/5)*5),1),G887)</f>
        <v>60</v>
      </c>
      <c r="F887" s="80">
        <f t="shared" ca="1" si="372"/>
        <v>60</v>
      </c>
      <c r="G887" s="182" t="str">
        <f>TKB!$C$15</f>
        <v>Tiếng Anh</v>
      </c>
      <c r="H887" s="81"/>
      <c r="I887" s="82" t="str">
        <f t="shared" ca="1" si="373"/>
        <v>Unit 10. Lesson 4</v>
      </c>
      <c r="J887" s="83">
        <f t="shared" ca="1" si="374"/>
        <v>0</v>
      </c>
      <c r="K887" s="72"/>
      <c r="L887" s="201"/>
      <c r="M887" s="79">
        <v>2</v>
      </c>
      <c r="N887" s="84">
        <f ca="1">IF(P887=0,"",COUNTIF($P$6:P887,P887)+COUNTIF(OFFSET($G$6,0,0,INT((ROW(G887)-ROW($G$6))/5+1)*5,1),P887))</f>
        <v>30</v>
      </c>
      <c r="O887" s="84">
        <f t="shared" ca="1" si="375"/>
        <v>33</v>
      </c>
      <c r="P887" s="181" t="str">
        <f>TKB!$D$15</f>
        <v>Âm nhạc TC</v>
      </c>
      <c r="Q887" s="81"/>
      <c r="R887" s="82" t="str">
        <f t="shared" ca="1" si="376"/>
        <v>Trò chơi âm nhạc</v>
      </c>
      <c r="S887" s="83">
        <f t="shared" ca="1" si="377"/>
        <v>0</v>
      </c>
      <c r="U887" s="42"/>
      <c r="V887" s="122"/>
      <c r="W887" s="126"/>
      <c r="X887" s="78"/>
    </row>
    <row r="888" spans="1:24" s="77" customFormat="1" ht="24" customHeight="1" x14ac:dyDescent="0.2">
      <c r="A888" s="34" t="str">
        <f t="shared" si="365"/>
        <v/>
      </c>
      <c r="B888" s="35">
        <f t="shared" si="353"/>
        <v>30</v>
      </c>
      <c r="C888" s="201"/>
      <c r="D888" s="79">
        <v>3</v>
      </c>
      <c r="E888" s="80">
        <f ca="1">COUNTIF($G$6:G888,G888)+COUNTIF(OFFSET($P$6,0,0,IF(MOD(ROW(P888),5)&lt;&gt;0,INT((ROW(P888)-ROW($P$6)+1)/5)*5,INT((ROW(P888)-ROW($P$6))/5)*5),1),G888)</f>
        <v>148</v>
      </c>
      <c r="F888" s="80">
        <f t="shared" ca="1" si="372"/>
        <v>148</v>
      </c>
      <c r="G888" s="182" t="str">
        <f>TKB!$C$16</f>
        <v>Toán</v>
      </c>
      <c r="H888" s="81"/>
      <c r="I888" s="82" t="str">
        <f t="shared" ca="1" si="373"/>
        <v>Luyện tập</v>
      </c>
      <c r="J888" s="83" t="str">
        <f t="shared" ca="1" si="374"/>
        <v>SGK, bảng phụ, MT-MC</v>
      </c>
      <c r="K888" s="72"/>
      <c r="L888" s="201"/>
      <c r="M888" s="73">
        <v>3</v>
      </c>
      <c r="N888" s="84">
        <f ca="1">IF(P888=0,"",COUNTIF($P$6:P888,P888)+COUNTIF(OFFSET($G$6,0,0,INT((ROW(G888)-ROW($G$6))/5+1)*5,1),P888))</f>
        <v>89</v>
      </c>
      <c r="O888" s="74" t="e">
        <f t="shared" ca="1" si="375"/>
        <v>#N/A</v>
      </c>
      <c r="P888" s="185" t="str">
        <f>TKB!$D$16</f>
        <v>HDH-T</v>
      </c>
      <c r="Q888" s="81"/>
      <c r="R888" s="82" t="e">
        <f t="shared" ca="1" si="376"/>
        <v>#N/A</v>
      </c>
      <c r="S888" s="83" t="e">
        <f t="shared" ca="1" si="377"/>
        <v>#N/A</v>
      </c>
      <c r="U888" s="42"/>
      <c r="V888" s="122"/>
      <c r="W888" s="126"/>
      <c r="X888" s="78"/>
    </row>
    <row r="889" spans="1:24" s="77" customFormat="1" ht="24" customHeight="1" x14ac:dyDescent="0.2">
      <c r="A889" s="34" t="str">
        <f t="shared" si="365"/>
        <v/>
      </c>
      <c r="B889" s="35">
        <f t="shared" si="353"/>
        <v>30</v>
      </c>
      <c r="C889" s="201"/>
      <c r="D889" s="79">
        <v>4</v>
      </c>
      <c r="E889" s="84">
        <f ca="1">COUNTIF($G$6:G889,G889)+COUNTIF(OFFSET($P$6,0,0,IF(MOD(ROW(P889),5)&lt;&gt;0,INT((ROW(P889)-ROW($P$6)+1)/5)*5,INT((ROW(P889)-ROW($P$6))/5)*5),1),G889)</f>
        <v>30</v>
      </c>
      <c r="F889" s="84">
        <f t="shared" ca="1" si="372"/>
        <v>30</v>
      </c>
      <c r="G889" s="182" t="str">
        <f>TKB!$C$17</f>
        <v>Tập viết</v>
      </c>
      <c r="H889" s="81"/>
      <c r="I889" s="82" t="str">
        <f t="shared" ca="1" si="373"/>
        <v>Chữ hoa M (kiểu 2)</v>
      </c>
      <c r="J889" s="83" t="str">
        <f ca="1">IF(G889=0,"",VLOOKUP(E889&amp;G889,PPCT,7,0))</f>
        <v xml:space="preserve">Chữ mẫu, bảng phụ, </v>
      </c>
      <c r="K889" s="72"/>
      <c r="L889" s="201"/>
      <c r="M889" s="79">
        <v>4</v>
      </c>
      <c r="N889" s="84">
        <f ca="1">IF(P889=0,"",COUNTIF($P$6:P889,P889)+COUNTIF(OFFSET($G$6,0,0,INT((ROW(G889)-ROW($G$6))/5+1)*5,1),P889))</f>
        <v>59</v>
      </c>
      <c r="O889" s="84" t="e">
        <f t="shared" ca="1" si="375"/>
        <v>#N/A</v>
      </c>
      <c r="P889" s="182" t="str">
        <f>TKB!$D$17</f>
        <v>HĐTT-CĐ</v>
      </c>
      <c r="Q889" s="81"/>
      <c r="R889" s="82" t="e">
        <f t="shared" ca="1" si="376"/>
        <v>#N/A</v>
      </c>
      <c r="S889" s="83" t="e">
        <f t="shared" ca="1" si="377"/>
        <v>#N/A</v>
      </c>
      <c r="U889" s="42"/>
      <c r="V889" s="122"/>
      <c r="W889" s="126"/>
      <c r="X889" s="78"/>
    </row>
    <row r="890" spans="1:24" s="77" customFormat="1" ht="24" customHeight="1" x14ac:dyDescent="0.2">
      <c r="A890" s="34" t="str">
        <f t="shared" si="365"/>
        <v/>
      </c>
      <c r="B890" s="35">
        <f t="shared" si="353"/>
        <v>30</v>
      </c>
      <c r="C890" s="202"/>
      <c r="D890" s="95">
        <v>5</v>
      </c>
      <c r="E890" s="88">
        <f ca="1">COUNTIF($G$6:G890,G890)+COUNTIF(OFFSET($P$6,0,0,IF(MOD(ROW(P890),5)&lt;&gt;0,INT((ROW(P890)-ROW($P$6)+1)/5)*5,INT((ROW(P890)-ROW($P$6))/5)*5),1),G890)</f>
        <v>383</v>
      </c>
      <c r="F890" s="88" t="str">
        <f t="shared" si="372"/>
        <v/>
      </c>
      <c r="G890" s="183">
        <f>TKB!$C$18</f>
        <v>0</v>
      </c>
      <c r="H890" s="89"/>
      <c r="I890" s="90" t="str">
        <f t="shared" si="373"/>
        <v/>
      </c>
      <c r="J890" s="91" t="str">
        <f t="shared" ref="J890:J900" si="378">IF(G890=0,"",VLOOKUP(E890&amp;G890,PPCT,7,0))</f>
        <v/>
      </c>
      <c r="K890" s="72"/>
      <c r="L890" s="202"/>
      <c r="M890" s="87">
        <v>5</v>
      </c>
      <c r="N890" s="84" t="str">
        <f ca="1">IF(P890=0,"",COUNTIF($P$6:P890,P890)+COUNTIF(OFFSET($G$6,0,0,INT((ROW(G890)-ROW($G$6))/5+1)*5,1),P890))</f>
        <v/>
      </c>
      <c r="O890" s="92" t="str">
        <f t="shared" si="375"/>
        <v/>
      </c>
      <c r="P890" s="183">
        <f>TKB!$D$18</f>
        <v>0</v>
      </c>
      <c r="Q890" s="89"/>
      <c r="R890" s="90" t="str">
        <f t="shared" si="376"/>
        <v/>
      </c>
      <c r="S890" s="91" t="str">
        <f t="shared" si="377"/>
        <v/>
      </c>
      <c r="U890" s="42"/>
      <c r="V890" s="122"/>
      <c r="W890" s="126"/>
      <c r="X890" s="78"/>
    </row>
    <row r="891" spans="1:24" s="77" customFormat="1" ht="24" customHeight="1" x14ac:dyDescent="0.2">
      <c r="A891" s="34" t="str">
        <f t="shared" si="365"/>
        <v/>
      </c>
      <c r="B891" s="35">
        <f t="shared" si="353"/>
        <v>30</v>
      </c>
      <c r="C891" s="200" t="str">
        <f>CONCATENATE("Năm ",CHAR(10),DAY(V873+3),"/",MONTH(V873+3))</f>
        <v>Năm 
1/4</v>
      </c>
      <c r="D891" s="67">
        <v>1</v>
      </c>
      <c r="E891" s="68">
        <f ca="1">COUNTIF($G$6:G891,G891)+COUNTIF(OFFSET($P$6,0,0,IF(MOD(ROW(P891),5)&lt;&gt;0,INT((ROW(P891)-ROW($P$6)+1)/5)*5,INT((ROW(P891)-ROW($P$6))/5)*5),1),G891)</f>
        <v>60</v>
      </c>
      <c r="F891" s="68">
        <f t="shared" ca="1" si="372"/>
        <v>60</v>
      </c>
      <c r="G891" s="181" t="str">
        <f>TKB!$C$19</f>
        <v>Chính tả</v>
      </c>
      <c r="H891" s="93"/>
      <c r="I891" s="70" t="str">
        <f t="shared" ca="1" si="373"/>
        <v>NV: Cháu nhớ Bác Hồ.</v>
      </c>
      <c r="J891" s="71" t="str">
        <f t="shared" ca="1" si="378"/>
        <v>vở mẫu, MT-MC</v>
      </c>
      <c r="K891" s="72"/>
      <c r="L891" s="200" t="str">
        <f>+C891</f>
        <v>Năm 
1/4</v>
      </c>
      <c r="M891" s="67">
        <v>1</v>
      </c>
      <c r="N891" s="94">
        <f ca="1">IF(P891=0,"",COUNTIF($P$6:P891,P891)+COUNTIF(OFFSET($G$6,0,0,INT((ROW(G891)-ROW($G$6))/5+1)*5,1),P891))</f>
        <v>30</v>
      </c>
      <c r="O891" s="94">
        <f t="shared" ca="1" si="375"/>
        <v>30</v>
      </c>
      <c r="P891" s="181" t="str">
        <f>TKB!$D$19</f>
        <v>TN&amp;XH</v>
      </c>
      <c r="Q891" s="93"/>
      <c r="R891" s="70" t="str">
        <f t="shared" ca="1" si="376"/>
        <v>Nhận biết cây cối và con vật</v>
      </c>
      <c r="S891" s="71" t="str">
        <f t="shared" ca="1" si="377"/>
        <v>Tranh SGK, MT-MC</v>
      </c>
      <c r="U891" s="42"/>
      <c r="V891" s="122"/>
      <c r="W891" s="126"/>
      <c r="X891" s="78"/>
    </row>
    <row r="892" spans="1:24" s="77" customFormat="1" ht="24" customHeight="1" x14ac:dyDescent="0.2">
      <c r="A892" s="34" t="str">
        <f t="shared" si="365"/>
        <v/>
      </c>
      <c r="B892" s="35">
        <f t="shared" si="353"/>
        <v>30</v>
      </c>
      <c r="C892" s="201"/>
      <c r="D892" s="79">
        <v>2</v>
      </c>
      <c r="E892" s="80">
        <f ca="1">COUNTIF($G$6:G892,G892)+COUNTIF(OFFSET($P$6,0,0,IF(MOD(ROW(P892),5)&lt;&gt;0,INT((ROW(P892)-ROW($P$6)+1)/5)*5,INT((ROW(P892)-ROW($P$6))/5)*5),1),G892)</f>
        <v>149</v>
      </c>
      <c r="F892" s="80">
        <f t="shared" ca="1" si="372"/>
        <v>149</v>
      </c>
      <c r="G892" s="182" t="str">
        <f>TKB!$C$20</f>
        <v>Toán</v>
      </c>
      <c r="H892" s="81"/>
      <c r="I892" s="82" t="str">
        <f t="shared" ca="1" si="373"/>
        <v>Viết số thành tổng các trăm, chục …</v>
      </c>
      <c r="J892" s="83" t="str">
        <f t="shared" ca="1" si="378"/>
        <v>SGK, bảng phụ, MT-MC</v>
      </c>
      <c r="K892" s="72"/>
      <c r="L892" s="201"/>
      <c r="M892" s="79">
        <v>2</v>
      </c>
      <c r="N892" s="84">
        <f ca="1">IF(P892=0,"",COUNTIF($P$6:P892,P892)+COUNTIF(OFFSET($G$6,0,0,INT((ROW(G892)-ROW($G$6))/5+1)*5,1),P892))</f>
        <v>30</v>
      </c>
      <c r="O892" s="84">
        <f t="shared" ca="1" si="375"/>
        <v>30</v>
      </c>
      <c r="P892" s="182" t="str">
        <f>TKB!$D$20</f>
        <v>Thủ công</v>
      </c>
      <c r="Q892" s="81"/>
      <c r="R892" s="82" t="str">
        <f t="shared" ca="1" si="376"/>
        <v>Làm vòng đeo tay</v>
      </c>
      <c r="S892" s="83" t="str">
        <f t="shared" ca="1" si="377"/>
        <v>GM, kéo, tranh QT</v>
      </c>
      <c r="U892" s="42"/>
      <c r="V892" s="122"/>
      <c r="W892" s="126"/>
      <c r="X892" s="78"/>
    </row>
    <row r="893" spans="1:24" s="77" customFormat="1" ht="24" customHeight="1" x14ac:dyDescent="0.2">
      <c r="A893" s="34" t="str">
        <f t="shared" si="365"/>
        <v/>
      </c>
      <c r="B893" s="35">
        <f t="shared" si="353"/>
        <v>30</v>
      </c>
      <c r="C893" s="201"/>
      <c r="D893" s="79">
        <v>3</v>
      </c>
      <c r="E893" s="84">
        <f ca="1">COUNTIF($G$6:G893,G893)+COUNTIF(OFFSET($P$6,0,0,IF(MOD(ROW(P893),5)&lt;&gt;0,INT((ROW(P893)-ROW($P$6)+1)/5)*5,INT((ROW(P893)-ROW($P$6))/5)*5),1),G893)</f>
        <v>30</v>
      </c>
      <c r="F893" s="84">
        <f t="shared" ca="1" si="372"/>
        <v>30</v>
      </c>
      <c r="G893" s="182" t="str">
        <f>TKB!$C$21</f>
        <v>Thể dục TC</v>
      </c>
      <c r="H893" s="81"/>
      <c r="I893" s="82" t="str">
        <f t="shared" ca="1" si="373"/>
        <v>Tang cầu – trò chơi : tung bóng vào đích</v>
      </c>
      <c r="J893" s="83">
        <f t="shared" ca="1" si="378"/>
        <v>0</v>
      </c>
      <c r="K893" s="72"/>
      <c r="L893" s="201"/>
      <c r="M893" s="73">
        <v>3</v>
      </c>
      <c r="N893" s="84">
        <f ca="1">IF(P893=0,"",COUNTIF($P$6:P893,P893)+COUNTIF(OFFSET($G$6,0,0,INT((ROW(G893)-ROW($G$6))/5+1)*5,1),P893))</f>
        <v>90</v>
      </c>
      <c r="O893" s="74">
        <f t="shared" ca="1" si="375"/>
        <v>90</v>
      </c>
      <c r="P893" s="185" t="str">
        <f>TKB!$D$21</f>
        <v>HDH-TV</v>
      </c>
      <c r="Q893" s="81"/>
      <c r="R893" s="82" t="str">
        <f t="shared" ca="1" si="376"/>
        <v>Luyện từ và câu</v>
      </c>
      <c r="S893" s="83" t="str">
        <f t="shared" ca="1" si="377"/>
        <v>Vở CEHTV, BP, PM</v>
      </c>
      <c r="U893" s="42"/>
      <c r="V893" s="122"/>
      <c r="W893" s="126"/>
      <c r="X893" s="78"/>
    </row>
    <row r="894" spans="1:24" s="77" customFormat="1" ht="24" customHeight="1" x14ac:dyDescent="0.2">
      <c r="A894" s="34" t="str">
        <f t="shared" si="365"/>
        <v/>
      </c>
      <c r="B894" s="35">
        <f t="shared" si="353"/>
        <v>30</v>
      </c>
      <c r="C894" s="201"/>
      <c r="D894" s="79">
        <v>4</v>
      </c>
      <c r="E894" s="84">
        <f ca="1">COUNTIF($G$6:G894,G894)+COUNTIF(OFFSET($P$6,0,0,IF(MOD(ROW(P894),5)&lt;&gt;0,INT((ROW(P894)-ROW($P$6)+1)/5)*5,INT((ROW(P894)-ROW($P$6))/5)*5),1),G894)</f>
        <v>30</v>
      </c>
      <c r="F894" s="84">
        <f t="shared" ca="1" si="372"/>
        <v>30</v>
      </c>
      <c r="G894" s="182" t="str">
        <f>TKB!$C$22</f>
        <v>LT &amp; Câu</v>
      </c>
      <c r="H894" s="81"/>
      <c r="I894" s="82" t="str">
        <f t="shared" ca="1" si="373"/>
        <v xml:space="preserve">MRVT: từ ngữ về Bác Hồ.  </v>
      </c>
      <c r="J894" s="83" t="str">
        <f t="shared" ca="1" si="378"/>
        <v>bảng phụ, MT-MC</v>
      </c>
      <c r="K894" s="72"/>
      <c r="L894" s="201"/>
      <c r="M894" s="79">
        <v>4</v>
      </c>
      <c r="N894" s="84">
        <f ca="1">IF(P894=0,"",COUNTIF($P$6:P894,P894)+COUNTIF(OFFSET($G$6,0,0,INT((ROW(G894)-ROW($G$6))/5+1)*5,1),P894))</f>
        <v>60</v>
      </c>
      <c r="O894" s="84" t="e">
        <f t="shared" ca="1" si="375"/>
        <v>#N/A</v>
      </c>
      <c r="P894" s="182" t="str">
        <f>TKB!$D$22</f>
        <v>HĐTT-CĐ</v>
      </c>
      <c r="Q894" s="81"/>
      <c r="R894" s="82" t="e">
        <f t="shared" ca="1" si="376"/>
        <v>#N/A</v>
      </c>
      <c r="S894" s="83" t="e">
        <f t="shared" ca="1" si="377"/>
        <v>#N/A</v>
      </c>
      <c r="U894" s="42"/>
      <c r="V894" s="122"/>
      <c r="W894" s="126"/>
      <c r="X894" s="78"/>
    </row>
    <row r="895" spans="1:24" s="77" customFormat="1" ht="24" customHeight="1" x14ac:dyDescent="0.2">
      <c r="A895" s="34" t="str">
        <f t="shared" si="365"/>
        <v/>
      </c>
      <c r="B895" s="35">
        <f t="shared" si="353"/>
        <v>30</v>
      </c>
      <c r="C895" s="202"/>
      <c r="D895" s="95">
        <v>5</v>
      </c>
      <c r="E895" s="88">
        <f ca="1">COUNTIF($G$6:G895,G895)+COUNTIF(OFFSET($P$6,0,0,IF(MOD(ROW(P895),5)&lt;&gt;0,INT((ROW(P895)-ROW($P$6)+1)/5)*5,INT((ROW(P895)-ROW($P$6))/5)*5),1),G895)</f>
        <v>385</v>
      </c>
      <c r="F895" s="88" t="str">
        <f t="shared" si="372"/>
        <v/>
      </c>
      <c r="G895" s="183">
        <f>TKB!$C$23</f>
        <v>0</v>
      </c>
      <c r="H895" s="89"/>
      <c r="I895" s="90" t="str">
        <f t="shared" si="373"/>
        <v/>
      </c>
      <c r="J895" s="91" t="str">
        <f t="shared" si="378"/>
        <v/>
      </c>
      <c r="K895" s="72"/>
      <c r="L895" s="202"/>
      <c r="M895" s="87">
        <v>5</v>
      </c>
      <c r="N895" s="84" t="str">
        <f ca="1">IF(P895=0,"",COUNTIF($P$6:P895,P895)+COUNTIF(OFFSET($G$6,0,0,INT((ROW(G895)-ROW($G$6))/5+1)*5,1),P895))</f>
        <v/>
      </c>
      <c r="O895" s="92" t="str">
        <f t="shared" si="375"/>
        <v/>
      </c>
      <c r="P895" s="183">
        <f>TKB!$D$23</f>
        <v>0</v>
      </c>
      <c r="Q895" s="89"/>
      <c r="R895" s="90" t="str">
        <f t="shared" si="376"/>
        <v/>
      </c>
      <c r="S895" s="91" t="str">
        <f t="shared" si="377"/>
        <v/>
      </c>
      <c r="U895" s="42"/>
      <c r="V895" s="122"/>
      <c r="W895" s="126"/>
      <c r="X895" s="78"/>
    </row>
    <row r="896" spans="1:24" s="77" customFormat="1" ht="24" customHeight="1" x14ac:dyDescent="0.2">
      <c r="A896" s="34" t="str">
        <f t="shared" si="365"/>
        <v/>
      </c>
      <c r="B896" s="35">
        <f t="shared" si="353"/>
        <v>30</v>
      </c>
      <c r="C896" s="197" t="str">
        <f>CONCATENATE("Sáu ",CHAR(10),DAY(V873+4),"/",MONTH(V873+4))</f>
        <v>Sáu 
2/4</v>
      </c>
      <c r="D896" s="67">
        <v>1</v>
      </c>
      <c r="E896" s="68">
        <f ca="1">COUNTIF($G$6:G896,G896)+COUNTIF(OFFSET($P$6,0,0,IF(MOD(ROW(P896),5)&lt;&gt;0,INT((ROW(P896)-ROW($P$6)+1)/5)*5,INT((ROW(P896)-ROW($P$6))/5)*5),1),G896)</f>
        <v>30</v>
      </c>
      <c r="F896" s="68">
        <f t="shared" ca="1" si="372"/>
        <v>30</v>
      </c>
      <c r="G896" s="182" t="str">
        <f>TKB!$C$24</f>
        <v>Mĩ thuật TC</v>
      </c>
      <c r="H896" s="93"/>
      <c r="I896" s="70" t="str">
        <f t="shared" ca="1" si="373"/>
        <v>Vẽ tranh đề tài mùa hè</v>
      </c>
      <c r="J896" s="71">
        <f t="shared" ca="1" si="378"/>
        <v>0</v>
      </c>
      <c r="K896" s="72"/>
      <c r="L896" s="197" t="str">
        <f>+C896</f>
        <v>Sáu 
2/4</v>
      </c>
      <c r="M896" s="67">
        <v>1</v>
      </c>
      <c r="N896" s="94">
        <f ca="1">IF(P896=0,"",COUNTIF($P$6:P896,P896)+COUNTIF(OFFSET($G$6,0,0,INT((ROW(G896)-ROW($G$6))/5+1)*5,1),P896))</f>
        <v>90</v>
      </c>
      <c r="O896" s="94" t="e">
        <f t="shared" ca="1" si="375"/>
        <v>#N/A</v>
      </c>
      <c r="P896" s="181" t="str">
        <f>TKB!$D$24</f>
        <v>HDH-T</v>
      </c>
      <c r="Q896" s="93"/>
      <c r="R896" s="82" t="e">
        <f t="shared" ca="1" si="376"/>
        <v>#N/A</v>
      </c>
      <c r="S896" s="71" t="e">
        <f t="shared" ca="1" si="377"/>
        <v>#N/A</v>
      </c>
      <c r="U896" s="42"/>
      <c r="V896" s="122"/>
      <c r="W896" s="126"/>
      <c r="X896" s="78"/>
    </row>
    <row r="897" spans="1:24" s="77" customFormat="1" ht="24" customHeight="1" x14ac:dyDescent="0.2">
      <c r="A897" s="34" t="str">
        <f t="shared" si="365"/>
        <v/>
      </c>
      <c r="B897" s="35">
        <f t="shared" si="353"/>
        <v>30</v>
      </c>
      <c r="C897" s="198"/>
      <c r="D897" s="79">
        <v>2</v>
      </c>
      <c r="E897" s="80">
        <f ca="1">COUNTIF($G$6:G897,G897)+COUNTIF(OFFSET($P$6,0,0,IF(MOD(ROW(P897),5)&lt;&gt;0,INT((ROW(P897)-ROW($P$6)+1)/5)*5,INT((ROW(P897)-ROW($P$6))/5)*5),1),G897)</f>
        <v>30</v>
      </c>
      <c r="F897" s="80">
        <f t="shared" ca="1" si="372"/>
        <v>30</v>
      </c>
      <c r="G897" s="182" t="str">
        <f>TKB!$C$25</f>
        <v>Tập làm văn</v>
      </c>
      <c r="H897" s="81"/>
      <c r="I897" s="82" t="str">
        <f t="shared" ca="1" si="373"/>
        <v>Nghe - trả lời câu hỏi</v>
      </c>
      <c r="J897" s="83" t="str">
        <f t="shared" ca="1" si="378"/>
        <v>MT-MC,bảng phụ</v>
      </c>
      <c r="K897" s="72"/>
      <c r="L897" s="198"/>
      <c r="M897" s="79">
        <v>2</v>
      </c>
      <c r="N897" s="84">
        <f ca="1">IF(P897=0,"",COUNTIF($P$6:P897,P897)+COUNTIF(OFFSET($G$6,0,0,INT((ROW(G897)-ROW($G$6))/5+1)*5,1),P897))</f>
        <v>30</v>
      </c>
      <c r="O897" s="84">
        <f t="shared" ca="1" si="375"/>
        <v>30</v>
      </c>
      <c r="P897" s="182" t="str">
        <f>TKB!$D$25</f>
        <v>HĐTT-SHL</v>
      </c>
      <c r="Q897" s="81"/>
      <c r="R897" s="82" t="str">
        <f t="shared" ca="1" si="376"/>
        <v>Sơ kết tuần 30</v>
      </c>
      <c r="S897" s="83" t="str">
        <f t="shared" ca="1" si="377"/>
        <v>phần thưởng</v>
      </c>
      <c r="U897" s="42"/>
      <c r="V897" s="122"/>
      <c r="W897" s="126"/>
      <c r="X897" s="78"/>
    </row>
    <row r="898" spans="1:24" s="77" customFormat="1" ht="24" customHeight="1" x14ac:dyDescent="0.2">
      <c r="A898" s="34" t="str">
        <f t="shared" si="365"/>
        <v/>
      </c>
      <c r="B898" s="35">
        <f t="shared" ref="B898:B961" si="379">+B897</f>
        <v>30</v>
      </c>
      <c r="C898" s="198"/>
      <c r="D898" s="73">
        <v>3</v>
      </c>
      <c r="E898" s="84">
        <f ca="1">COUNTIF($G$6:G898,G898)+COUNTIF(OFFSET($P$6,0,0,IF(MOD(ROW(P898),5)&lt;&gt;0,INT((ROW(P898)-ROW($P$6)+1)/5)*5,INT((ROW(P898)-ROW($P$6))/5)*5),1),G898)</f>
        <v>150</v>
      </c>
      <c r="F898" s="84">
        <f t="shared" ca="1" si="372"/>
        <v>150</v>
      </c>
      <c r="G898" s="182" t="str">
        <f>TKB!$C$26</f>
        <v>Toán</v>
      </c>
      <c r="H898" s="81"/>
      <c r="I898" s="82" t="str">
        <f t="shared" ca="1" si="373"/>
        <v>Phép cộng (không nhớ)trong PV 1 000</v>
      </c>
      <c r="J898" s="83" t="str">
        <f t="shared" ca="1" si="378"/>
        <v>SGK, bảng phụ, MT-MC</v>
      </c>
      <c r="K898" s="72"/>
      <c r="L898" s="198"/>
      <c r="M898" s="73">
        <v>3</v>
      </c>
      <c r="N898" s="84" t="str">
        <f ca="1">IF(P898=0,"",COUNTIF($P$6:P898,P898)+COUNTIF(OFFSET($G$6,0,0,INT((ROW(G898)-ROW($G$6))/5+1)*5,1),P898))</f>
        <v/>
      </c>
      <c r="O898" s="74" t="str">
        <f t="shared" si="375"/>
        <v/>
      </c>
      <c r="P898" s="185">
        <f>TKB!$D$26</f>
        <v>0</v>
      </c>
      <c r="Q898" s="81"/>
      <c r="R898" s="82" t="str">
        <f t="shared" si="376"/>
        <v/>
      </c>
      <c r="S898" s="83" t="str">
        <f t="shared" si="377"/>
        <v/>
      </c>
      <c r="U898" s="42"/>
      <c r="V898" s="122"/>
      <c r="W898" s="126"/>
      <c r="X898" s="78"/>
    </row>
    <row r="899" spans="1:24" s="77" customFormat="1" ht="24" customHeight="1" x14ac:dyDescent="0.2">
      <c r="A899" s="34" t="str">
        <f t="shared" si="365"/>
        <v/>
      </c>
      <c r="B899" s="35">
        <f t="shared" si="379"/>
        <v>30</v>
      </c>
      <c r="C899" s="198"/>
      <c r="D899" s="79">
        <v>4</v>
      </c>
      <c r="E899" s="84">
        <f ca="1">COUNTIF($G$6:G899,G899)+COUNTIF(OFFSET($P$6,0,0,IF(MOD(ROW(P899),5)&lt;&gt;0,INT((ROW(P899)-ROW($P$6)+1)/5)*5,INT((ROW(P899)-ROW($P$6))/5)*5),1),G899)</f>
        <v>30</v>
      </c>
      <c r="F899" s="84">
        <f t="shared" ca="1" si="372"/>
        <v>30</v>
      </c>
      <c r="G899" s="182" t="str">
        <f>TKB!$C$27</f>
        <v>Đạo đức</v>
      </c>
      <c r="H899" s="81"/>
      <c r="I899" s="82" t="str">
        <f t="shared" ca="1" si="373"/>
        <v>Bảo vệ loài vật có ích (tiết 1)</v>
      </c>
      <c r="J899" s="83" t="str">
        <f t="shared" ca="1" si="378"/>
        <v>Tranh, máy chiếu</v>
      </c>
      <c r="K899" s="72"/>
      <c r="L899" s="198"/>
      <c r="M899" s="79">
        <v>4</v>
      </c>
      <c r="N899" s="84" t="str">
        <f ca="1">IF(P899=0,"",COUNTIF($P$6:P899,P899)+COUNTIF(OFFSET($G$6,0,0,INT((ROW(G899)-ROW($G$6))/5+1)*5,1),P899))</f>
        <v/>
      </c>
      <c r="O899" s="84" t="str">
        <f t="shared" si="375"/>
        <v/>
      </c>
      <c r="P899" s="182">
        <f>TKB!$D$27</f>
        <v>0</v>
      </c>
      <c r="Q899" s="81"/>
      <c r="R899" s="82" t="str">
        <f t="shared" si="376"/>
        <v/>
      </c>
      <c r="S899" s="83" t="str">
        <f t="shared" si="377"/>
        <v/>
      </c>
      <c r="U899" s="42"/>
      <c r="V899" s="122"/>
      <c r="W899" s="126"/>
      <c r="X899" s="78"/>
    </row>
    <row r="900" spans="1:24" s="77" customFormat="1" ht="24" customHeight="1" thickBot="1" x14ac:dyDescent="0.25">
      <c r="A900" s="34" t="str">
        <f t="shared" si="365"/>
        <v/>
      </c>
      <c r="B900" s="35">
        <f t="shared" si="379"/>
        <v>30</v>
      </c>
      <c r="C900" s="199"/>
      <c r="D900" s="96">
        <v>5</v>
      </c>
      <c r="E900" s="97">
        <f ca="1">COUNTIF($G$6:G900,G900)+COUNTIF(OFFSET($P$6,0,0,IF(MOD(ROW(P900),5)&lt;&gt;0,INT((ROW(P900)-ROW($P$6)+1)/5)*5,INT((ROW(P900)-ROW($P$6))/5)*5),1),G900)</f>
        <v>387</v>
      </c>
      <c r="F900" s="97" t="str">
        <f t="shared" si="372"/>
        <v/>
      </c>
      <c r="G900" s="184">
        <f>TKB!$C$28</f>
        <v>0</v>
      </c>
      <c r="H900" s="98" t="str">
        <f t="shared" ref="H900" si="380">IF(AND($M$1&lt;&gt;"",F900&lt;&gt;""),$M$1,IF(LEN(G900)&gt;$Q$1,RIGHT(G900,$Q$1),""))</f>
        <v/>
      </c>
      <c r="I900" s="99" t="str">
        <f t="shared" si="373"/>
        <v/>
      </c>
      <c r="J900" s="100" t="str">
        <f t="shared" si="378"/>
        <v/>
      </c>
      <c r="K900" s="72"/>
      <c r="L900" s="199"/>
      <c r="M900" s="101">
        <v>5</v>
      </c>
      <c r="N900" s="97" t="str">
        <f ca="1">IF(P900=0,"",COUNTIF($P$6:P900,P900)+COUNTIF(OFFSET($G$6,0,0,INT((ROW(G900)-ROW($G$6))/5+1)*5,1),P900))</f>
        <v/>
      </c>
      <c r="O900" s="97" t="str">
        <f t="shared" si="375"/>
        <v/>
      </c>
      <c r="P900" s="184">
        <f>TKB!$D$28</f>
        <v>0</v>
      </c>
      <c r="Q900" s="98" t="str">
        <f t="shared" ref="Q900" si="381">IF(AND($M$1&lt;&gt;"",O900&lt;&gt;""),$M$1,IF(LEN(P900)&gt;$Q$1,RIGHT(P900,$Q$1),""))</f>
        <v/>
      </c>
      <c r="R900" s="99" t="str">
        <f t="shared" si="376"/>
        <v/>
      </c>
      <c r="S900" s="100" t="str">
        <f t="shared" si="377"/>
        <v/>
      </c>
      <c r="U900" s="42"/>
      <c r="V900" s="122"/>
      <c r="W900" s="126"/>
      <c r="X900" s="78"/>
    </row>
    <row r="901" spans="1:24" s="34" customFormat="1" ht="24" customHeight="1" x14ac:dyDescent="0.2">
      <c r="A901" s="34" t="str">
        <f t="shared" si="365"/>
        <v/>
      </c>
      <c r="B901" s="35">
        <f t="shared" si="379"/>
        <v>30</v>
      </c>
      <c r="C901" s="206"/>
      <c r="D901" s="206"/>
      <c r="E901" s="206"/>
      <c r="F901" s="206"/>
      <c r="G901" s="206"/>
      <c r="H901" s="206"/>
      <c r="I901" s="206"/>
      <c r="J901" s="206"/>
      <c r="K901" s="179"/>
      <c r="L901" s="207"/>
      <c r="M901" s="207"/>
      <c r="N901" s="207"/>
      <c r="O901" s="207"/>
      <c r="P901" s="207"/>
      <c r="Q901" s="207"/>
      <c r="R901" s="207"/>
      <c r="S901" s="207"/>
      <c r="U901" s="42"/>
      <c r="V901" s="122"/>
      <c r="W901" s="126"/>
      <c r="X901" s="43"/>
    </row>
    <row r="902" spans="1:24" s="34" customFormat="1" ht="57.95" customHeight="1" x14ac:dyDescent="0.2">
      <c r="A902" s="34" t="str">
        <f t="shared" si="365"/>
        <v/>
      </c>
      <c r="B902" s="35">
        <f t="shared" ref="B902" si="382">+B903</f>
        <v>31</v>
      </c>
      <c r="C902" s="102" t="str">
        <f>'HUONG DAN'!B54</f>
        <v>©Trường Tiểu học Lê Ngọc Hân, Gia Lâm</v>
      </c>
      <c r="D902" s="179"/>
      <c r="E902" s="103"/>
      <c r="F902" s="103"/>
      <c r="G902" s="104"/>
      <c r="H902" s="104"/>
      <c r="I902" s="104"/>
      <c r="J902" s="104"/>
      <c r="K902" s="104"/>
      <c r="L902" s="180"/>
      <c r="M902" s="180"/>
      <c r="N902" s="105"/>
      <c r="O902" s="105"/>
      <c r="P902" s="106"/>
      <c r="Q902" s="106"/>
      <c r="R902" s="208"/>
      <c r="S902" s="208"/>
      <c r="U902" s="42"/>
      <c r="V902" s="122"/>
      <c r="W902" s="126"/>
      <c r="X902" s="43"/>
    </row>
    <row r="903" spans="1:24" s="34" customFormat="1" ht="24" customHeight="1" thickBot="1" x14ac:dyDescent="0.25">
      <c r="A903" s="34" t="str">
        <f t="shared" si="365"/>
        <v/>
      </c>
      <c r="B903" s="35">
        <f t="shared" ref="B903" si="383">+C903</f>
        <v>31</v>
      </c>
      <c r="C903" s="203">
        <f>+C873+1</f>
        <v>31</v>
      </c>
      <c r="D903" s="203"/>
      <c r="E903" s="44"/>
      <c r="F903" s="103" t="str">
        <f>CONCATENATE("(Từ ngày ",DAY(V903)&amp;"/"&amp; MONTH(V903) &amp;"/"&amp;YEAR(V903)&amp; " đến ngày "  &amp;DAY(V903+4)&amp;  "/" &amp; MONTH(V903+4) &amp; "/" &amp; YEAR(V903+4),")")</f>
        <v>(Từ ngày 5/4/2021 đến ngày 9/4/2021)</v>
      </c>
      <c r="G903" s="104"/>
      <c r="H903" s="104"/>
      <c r="I903" s="40"/>
      <c r="J903" s="40"/>
      <c r="K903" s="40"/>
      <c r="L903" s="48"/>
      <c r="M903" s="48"/>
      <c r="N903" s="49"/>
      <c r="O903" s="49"/>
      <c r="P903" s="50"/>
      <c r="Q903" s="50"/>
      <c r="R903" s="47"/>
      <c r="S903" s="47"/>
      <c r="U903" s="51" t="s">
        <v>32</v>
      </c>
      <c r="V903" s="122">
        <f>$U$1+(C903-1)*7+W903</f>
        <v>44291</v>
      </c>
      <c r="W903" s="127">
        <v>0</v>
      </c>
      <c r="X903" s="43"/>
    </row>
    <row r="904" spans="1:24" s="52" customFormat="1" ht="24" customHeight="1" x14ac:dyDescent="0.2">
      <c r="A904" s="34" t="str">
        <f t="shared" si="365"/>
        <v/>
      </c>
      <c r="B904" s="35">
        <f t="shared" ref="B904:B905" si="384">+B903</f>
        <v>31</v>
      </c>
      <c r="C904" s="204" t="s">
        <v>31</v>
      </c>
      <c r="D904" s="204"/>
      <c r="E904" s="205"/>
      <c r="F904" s="204"/>
      <c r="G904" s="204"/>
      <c r="H904" s="204"/>
      <c r="I904" s="204"/>
      <c r="J904" s="204"/>
      <c r="K904" s="107"/>
      <c r="L904" s="204" t="s">
        <v>0</v>
      </c>
      <c r="M904" s="204"/>
      <c r="N904" s="204"/>
      <c r="O904" s="204"/>
      <c r="P904" s="204"/>
      <c r="Q904" s="204"/>
      <c r="R904" s="204"/>
      <c r="S904" s="204"/>
      <c r="U904" s="42"/>
      <c r="V904" s="123"/>
      <c r="W904" s="128"/>
      <c r="X904" s="53"/>
    </row>
    <row r="905" spans="1:24" s="64" customFormat="1" ht="42.75" x14ac:dyDescent="0.2">
      <c r="A905" s="34" t="str">
        <f t="shared" si="365"/>
        <v/>
      </c>
      <c r="B905" s="35">
        <f t="shared" si="384"/>
        <v>31</v>
      </c>
      <c r="C905" s="108" t="s">
        <v>1</v>
      </c>
      <c r="D905" s="109" t="s">
        <v>2</v>
      </c>
      <c r="E905" s="110" t="s">
        <v>25</v>
      </c>
      <c r="F905" s="110" t="s">
        <v>3</v>
      </c>
      <c r="G905" s="111" t="s">
        <v>10</v>
      </c>
      <c r="H905" s="111" t="s">
        <v>24</v>
      </c>
      <c r="I905" s="111" t="s">
        <v>4</v>
      </c>
      <c r="J905" s="112" t="s">
        <v>5</v>
      </c>
      <c r="K905" s="59"/>
      <c r="L905" s="60" t="s">
        <v>1</v>
      </c>
      <c r="M905" s="61" t="s">
        <v>2</v>
      </c>
      <c r="N905" s="62" t="s">
        <v>25</v>
      </c>
      <c r="O905" s="56" t="s">
        <v>3</v>
      </c>
      <c r="P905" s="63" t="s">
        <v>11</v>
      </c>
      <c r="Q905" s="63" t="s">
        <v>24</v>
      </c>
      <c r="R905" s="63" t="s">
        <v>4</v>
      </c>
      <c r="S905" s="58" t="s">
        <v>5</v>
      </c>
      <c r="U905" s="65"/>
      <c r="V905" s="124"/>
      <c r="W905" s="129"/>
      <c r="X905" s="66"/>
    </row>
    <row r="906" spans="1:24" s="77" customFormat="1" ht="24" customHeight="1" x14ac:dyDescent="0.2">
      <c r="A906" s="34" t="str">
        <f t="shared" si="365"/>
        <v/>
      </c>
      <c r="B906" s="35">
        <f t="shared" si="379"/>
        <v>31</v>
      </c>
      <c r="C906" s="197" t="str">
        <f>CONCATENATE("Hai  ",CHAR(10),DAY(V903),"/",MONTH(V903))</f>
        <v>Hai  
5/4</v>
      </c>
      <c r="D906" s="67">
        <v>1</v>
      </c>
      <c r="E906" s="68">
        <f ca="1">COUNTIF($G$6:G906,G906)+COUNTIF(OFFSET($P$6,0,0,IF(MOD(ROW(P906),5)&lt;&gt;0,INT((ROW(P906)-ROW($P$6)+1)/5)*5,INT((ROW(P906)-ROW($P$6))/5)*5),1),G906)</f>
        <v>31</v>
      </c>
      <c r="F906" s="68">
        <f t="shared" ref="F906:F930" ca="1" si="385">IF(G906=0,"",VLOOKUP(E906&amp;G906,PPCT,2,0))</f>
        <v>31</v>
      </c>
      <c r="G906" s="181" t="str">
        <f>TKB!$C$4</f>
        <v>HĐTT-CC</v>
      </c>
      <c r="H906" s="69"/>
      <c r="I906" s="70" t="str">
        <f t="shared" ref="I906:I930" ca="1" si="386">IF(G906=0,"",VLOOKUP(E906&amp;G906,PPCT,6,0))</f>
        <v>Chào cờ</v>
      </c>
      <c r="J906" s="71">
        <f t="shared" ref="J906:J918" ca="1" si="387">IF(G906=0,"",VLOOKUP(E906&amp;G906,PPCT,7,0))</f>
        <v>0</v>
      </c>
      <c r="K906" s="72"/>
      <c r="L906" s="198" t="str">
        <f>+C906</f>
        <v>Hai  
5/4</v>
      </c>
      <c r="M906" s="73">
        <v>1</v>
      </c>
      <c r="N906" s="74">
        <f ca="1">IF(P906=0,"",COUNTIF($P$6:P906,P906)+COUNTIF(OFFSET($G$6,0,0,INT((ROW(G906)-ROW($G$6))/5+1)*5,1),P906))</f>
        <v>31</v>
      </c>
      <c r="O906" s="68">
        <f t="shared" ref="O906:O930" ca="1" si="388">IF(P906=0,"",VLOOKUP(N906&amp;P906,PPCT,2,0))</f>
        <v>31</v>
      </c>
      <c r="P906" s="185" t="str">
        <f>TKB!$D$4</f>
        <v>Âm nhạc</v>
      </c>
      <c r="Q906" s="69"/>
      <c r="R906" s="75" t="str">
        <f t="shared" ref="R906:R930" ca="1" si="389">IF(P906=0,"",VLOOKUP(N906&amp;P906,PPCT,6,0))</f>
        <v> Ôn tập bài hát: Bắc kim thang, tập hát lời mới.</v>
      </c>
      <c r="S906" s="76">
        <f t="shared" ref="S906:S930" ca="1" si="390">IF(P906=0,"",VLOOKUP(N906&amp;P906,PPCT,7,0))</f>
        <v>0</v>
      </c>
      <c r="U906" s="42"/>
      <c r="V906" s="122"/>
      <c r="W906" s="126"/>
      <c r="X906" s="78"/>
    </row>
    <row r="907" spans="1:24" s="77" customFormat="1" ht="24" customHeight="1" x14ac:dyDescent="0.2">
      <c r="A907" s="34" t="str">
        <f t="shared" si="365"/>
        <v/>
      </c>
      <c r="B907" s="35">
        <f t="shared" si="379"/>
        <v>31</v>
      </c>
      <c r="C907" s="198"/>
      <c r="D907" s="79">
        <v>2</v>
      </c>
      <c r="E907" s="80">
        <f ca="1">COUNTIF($G$6:G907,G907)+COUNTIF(OFFSET($P$6,0,0,IF(MOD(ROW(P907),5)&lt;&gt;0,INT((ROW(P907)-ROW($P$6)+1)/5)*5,INT((ROW(P907)-ROW($P$6))/5)*5),1),G907)</f>
        <v>151</v>
      </c>
      <c r="F907" s="80">
        <f t="shared" ca="1" si="385"/>
        <v>151</v>
      </c>
      <c r="G907" s="182" t="str">
        <f>TKB!$C$5</f>
        <v>Toán</v>
      </c>
      <c r="H907" s="81"/>
      <c r="I907" s="82" t="str">
        <f t="shared" ca="1" si="386"/>
        <v>Luyện tập</v>
      </c>
      <c r="J907" s="83" t="str">
        <f t="shared" ca="1" si="387"/>
        <v>SGK, bảng phụ, MT-MC</v>
      </c>
      <c r="K907" s="72"/>
      <c r="L907" s="198"/>
      <c r="M907" s="79">
        <v>2</v>
      </c>
      <c r="N907" s="84">
        <f ca="1">IF(P907=0,"",COUNTIF($P$6:P907,P907)+COUNTIF(OFFSET($G$6,0,0,INT((ROW(G907)-ROW($G$6))/5+1)*5,1),P907))</f>
        <v>61</v>
      </c>
      <c r="O907" s="84">
        <f t="shared" ca="1" si="388"/>
        <v>61</v>
      </c>
      <c r="P907" s="182" t="str">
        <f>TKB!$D$5</f>
        <v>Thể dục</v>
      </c>
      <c r="Q907" s="81"/>
      <c r="R907" s="82" t="str">
        <f t="shared" ca="1" si="389"/>
        <v>Tâng cầu. TC:” Tung vòng vào đích”.</v>
      </c>
      <c r="S907" s="85">
        <f t="shared" ca="1" si="390"/>
        <v>0</v>
      </c>
      <c r="U907" s="42"/>
      <c r="V907" s="122"/>
      <c r="W907" s="126"/>
      <c r="X907" s="78"/>
    </row>
    <row r="908" spans="1:24" s="77" customFormat="1" ht="24" customHeight="1" x14ac:dyDescent="0.2">
      <c r="A908" s="34" t="str">
        <f t="shared" si="365"/>
        <v/>
      </c>
      <c r="B908" s="35">
        <f t="shared" si="379"/>
        <v>31</v>
      </c>
      <c r="C908" s="198"/>
      <c r="D908" s="73">
        <v>3</v>
      </c>
      <c r="E908" s="84">
        <f ca="1">COUNTIF($G$6:G908,G908)+COUNTIF(OFFSET($P$6,0,0,IF(MOD(ROW(P908),5)&lt;&gt;0,INT((ROW(P908)-ROW($P$6)+1)/5)*5,INT((ROW(P908)-ROW($P$6))/5)*5),1),G908)</f>
        <v>91</v>
      </c>
      <c r="F908" s="84">
        <f t="shared" ca="1" si="385"/>
        <v>91</v>
      </c>
      <c r="G908" s="182" t="str">
        <f>TKB!$C$6</f>
        <v>Tập đọc</v>
      </c>
      <c r="H908" s="81"/>
      <c r="I908" s="82" t="str">
        <f t="shared" ca="1" si="386"/>
        <v>Chiếc rễ đa tròn</v>
      </c>
      <c r="J908" s="83" t="str">
        <f t="shared" ca="1" si="387"/>
        <v>Máy chiếu, GAĐT</v>
      </c>
      <c r="K908" s="72"/>
      <c r="L908" s="198"/>
      <c r="M908" s="73">
        <v>3</v>
      </c>
      <c r="N908" s="84">
        <f ca="1">IF(P908=0,"",COUNTIF($P$6:P908,P908)+COUNTIF(OFFSET($G$6,0,0,INT((ROW(G908)-ROW($G$6))/5+1)*5,1),P908))</f>
        <v>91</v>
      </c>
      <c r="O908" s="74">
        <f t="shared" ca="1" si="388"/>
        <v>91</v>
      </c>
      <c r="P908" s="185" t="str">
        <f>TKB!$D$6</f>
        <v>HDH-TV</v>
      </c>
      <c r="Q908" s="81"/>
      <c r="R908" s="75" t="str">
        <f t="shared" ca="1" si="389"/>
        <v>Tập làm văn</v>
      </c>
      <c r="S908" s="83" t="str">
        <f t="shared" ca="1" si="390"/>
        <v>Vở CEHTV, BP, PM</v>
      </c>
      <c r="U908" s="42"/>
      <c r="V908" s="122"/>
      <c r="W908" s="126"/>
      <c r="X908" s="78"/>
    </row>
    <row r="909" spans="1:24" s="77" customFormat="1" ht="24" customHeight="1" x14ac:dyDescent="0.2">
      <c r="A909" s="34" t="str">
        <f t="shared" si="365"/>
        <v/>
      </c>
      <c r="B909" s="35">
        <f t="shared" si="379"/>
        <v>31</v>
      </c>
      <c r="C909" s="198"/>
      <c r="D909" s="79">
        <v>4</v>
      </c>
      <c r="E909" s="84">
        <f ca="1">COUNTIF($G$6:G909,G909)+COUNTIF(OFFSET($P$6,0,0,IF(MOD(ROW(P909),5)&lt;&gt;0,INT((ROW(P909)-ROW($P$6)+1)/5)*5,INT((ROW(P909)-ROW($P$6))/5)*5),1),G909)</f>
        <v>92</v>
      </c>
      <c r="F909" s="84">
        <f t="shared" ca="1" si="385"/>
        <v>92</v>
      </c>
      <c r="G909" s="182" t="str">
        <f>TKB!$C$7</f>
        <v>Tập đọc</v>
      </c>
      <c r="H909" s="81"/>
      <c r="I909" s="82" t="str">
        <f t="shared" ca="1" si="386"/>
        <v>Chiếc rễ đa tròn</v>
      </c>
      <c r="J909" s="83" t="str">
        <f t="shared" ca="1" si="387"/>
        <v>Máy chiếu, GAĐT</v>
      </c>
      <c r="K909" s="72"/>
      <c r="L909" s="198"/>
      <c r="M909" s="79">
        <v>4</v>
      </c>
      <c r="N909" s="84" t="str">
        <f ca="1">IF(P909=0,"",COUNTIF($P$6:P909,P909)+COUNTIF(OFFSET($G$6,0,0,INT((ROW(G909)-ROW($G$6))/5+1)*5,1),P909))</f>
        <v/>
      </c>
      <c r="O909" s="84" t="str">
        <f t="shared" si="388"/>
        <v/>
      </c>
      <c r="P909" s="182">
        <f>TKB!$D$7</f>
        <v>0</v>
      </c>
      <c r="Q909" s="81"/>
      <c r="R909" s="82" t="str">
        <f t="shared" si="389"/>
        <v/>
      </c>
      <c r="S909" s="76" t="str">
        <f t="shared" si="390"/>
        <v/>
      </c>
      <c r="U909" s="42"/>
      <c r="V909" s="122"/>
      <c r="W909" s="126"/>
      <c r="X909" s="78"/>
    </row>
    <row r="910" spans="1:24" s="77" customFormat="1" ht="24" customHeight="1" x14ac:dyDescent="0.2">
      <c r="A910" s="34" t="str">
        <f t="shared" si="365"/>
        <v/>
      </c>
      <c r="B910" s="35">
        <f t="shared" si="379"/>
        <v>31</v>
      </c>
      <c r="C910" s="198"/>
      <c r="D910" s="87">
        <v>5</v>
      </c>
      <c r="E910" s="88">
        <f ca="1">COUNTIF($G$6:G910,G910)+COUNTIF(OFFSET($P$6,0,0,IF(MOD(ROW(P910),5)&lt;&gt;0,INT((ROW(P910)-ROW($P$6)+1)/5)*5,INT((ROW(P910)-ROW($P$6))/5)*5),1),G910)</f>
        <v>391</v>
      </c>
      <c r="F910" s="88" t="str">
        <f t="shared" si="385"/>
        <v/>
      </c>
      <c r="G910" s="183">
        <f>TKB!$C$8</f>
        <v>0</v>
      </c>
      <c r="H910" s="89"/>
      <c r="I910" s="90" t="str">
        <f t="shared" si="386"/>
        <v/>
      </c>
      <c r="J910" s="91" t="str">
        <f t="shared" si="387"/>
        <v/>
      </c>
      <c r="K910" s="72"/>
      <c r="L910" s="198"/>
      <c r="M910" s="87">
        <v>5</v>
      </c>
      <c r="N910" s="84" t="str">
        <f ca="1">IF(P910=0,"",COUNTIF($P$6:P910,P910)+COUNTIF(OFFSET($G$6,0,0,INT((ROW(G910)-ROW($G$6))/5+1)*5,1),P910))</f>
        <v/>
      </c>
      <c r="O910" s="92" t="str">
        <f t="shared" si="388"/>
        <v/>
      </c>
      <c r="P910" s="183">
        <f>TKB!$D$8</f>
        <v>0</v>
      </c>
      <c r="Q910" s="89"/>
      <c r="R910" s="90" t="str">
        <f t="shared" si="389"/>
        <v/>
      </c>
      <c r="S910" s="91" t="str">
        <f t="shared" si="390"/>
        <v/>
      </c>
      <c r="U910" s="42"/>
      <c r="V910" s="122"/>
      <c r="W910" s="126"/>
      <c r="X910" s="78"/>
    </row>
    <row r="911" spans="1:24" s="77" customFormat="1" ht="24" customHeight="1" x14ac:dyDescent="0.2">
      <c r="A911" s="34" t="str">
        <f t="shared" si="365"/>
        <v/>
      </c>
      <c r="B911" s="35">
        <f t="shared" si="379"/>
        <v>31</v>
      </c>
      <c r="C911" s="200" t="str">
        <f>CONCATENATE("Ba  ",CHAR(10),DAY(V903+1),"/",MONTH(V903+1))</f>
        <v>Ba  
6/4</v>
      </c>
      <c r="D911" s="67">
        <v>1</v>
      </c>
      <c r="E911" s="68">
        <f ca="1">COUNTIF($G$6:G911,G911)+COUNTIF(OFFSET($P$6,0,0,IF(MOD(ROW(P911),5)&lt;&gt;0,INT((ROW(P911)-ROW($P$6)+1)/5)*5,INT((ROW(P911)-ROW($P$6))/5)*5),1),G911)</f>
        <v>61</v>
      </c>
      <c r="F911" s="68">
        <f t="shared" ca="1" si="385"/>
        <v>61</v>
      </c>
      <c r="G911" s="182" t="str">
        <f>TKB!$C$9</f>
        <v>Chính tả</v>
      </c>
      <c r="H911" s="93"/>
      <c r="I911" s="70" t="str">
        <f t="shared" ca="1" si="386"/>
        <v>TC: Việt Nam có Bác.</v>
      </c>
      <c r="J911" s="71" t="str">
        <f t="shared" ca="1" si="387"/>
        <v>vở mẫu, MT-MC</v>
      </c>
      <c r="K911" s="72"/>
      <c r="L911" s="200" t="str">
        <f>+C911</f>
        <v>Ba  
6/4</v>
      </c>
      <c r="M911" s="67">
        <v>1</v>
      </c>
      <c r="N911" s="94">
        <f ca="1">IF(P911=0,"",COUNTIF($P$6:P911,P911)+COUNTIF(OFFSET($G$6,0,0,INT((ROW(G911)-ROW($G$6))/5+1)*5,1),P911))</f>
        <v>31</v>
      </c>
      <c r="O911" s="94">
        <f t="shared" ca="1" si="388"/>
        <v>31</v>
      </c>
      <c r="P911" s="181" t="str">
        <f>TKB!$D$9</f>
        <v>Kể chuyện</v>
      </c>
      <c r="Q911" s="93"/>
      <c r="R911" s="70" t="str">
        <f t="shared" ca="1" si="389"/>
        <v>Chiếc rễ đa tròn</v>
      </c>
      <c r="S911" s="71" t="str">
        <f t="shared" ca="1" si="390"/>
        <v>Tranh SGK</v>
      </c>
      <c r="U911" s="42"/>
      <c r="V911" s="122"/>
      <c r="W911" s="126"/>
      <c r="X911" s="78"/>
    </row>
    <row r="912" spans="1:24" s="77" customFormat="1" ht="24" customHeight="1" x14ac:dyDescent="0.2">
      <c r="A912" s="34" t="str">
        <f t="shared" ref="A912:A975" si="391">IF(OR(B912=$G$1,$G$1="toàn bộ"),"in","")</f>
        <v/>
      </c>
      <c r="B912" s="35">
        <f t="shared" si="379"/>
        <v>31</v>
      </c>
      <c r="C912" s="201"/>
      <c r="D912" s="79">
        <v>2</v>
      </c>
      <c r="E912" s="80">
        <f ca="1">COUNTIF($G$6:G912,G912)+COUNTIF(OFFSET($P$6,0,0,IF(MOD(ROW(P912),5)&lt;&gt;0,INT((ROW(P912)-ROW($P$6)+1)/5)*5,INT((ROW(P912)-ROW($P$6))/5)*5),1),G912)</f>
        <v>152</v>
      </c>
      <c r="F912" s="80">
        <f t="shared" ca="1" si="385"/>
        <v>152</v>
      </c>
      <c r="G912" s="182" t="str">
        <f>TKB!$C$10</f>
        <v>Toán</v>
      </c>
      <c r="H912" s="81"/>
      <c r="I912" s="82" t="str">
        <f t="shared" ca="1" si="386"/>
        <v>Phép trừ(không nhớ) trong phạm vi 1000</v>
      </c>
      <c r="J912" s="83" t="str">
        <f t="shared" ca="1" si="387"/>
        <v>SGK, bảng phụ, MT-MC</v>
      </c>
      <c r="K912" s="72"/>
      <c r="L912" s="201"/>
      <c r="M912" s="79">
        <v>2</v>
      </c>
      <c r="N912" s="84">
        <f ca="1">IF(P912=0,"",COUNTIF($P$6:P912,P912)+COUNTIF(OFFSET($G$6,0,0,INT((ROW(G912)-ROW($G$6))/5+1)*5,1),P912))</f>
        <v>62</v>
      </c>
      <c r="O912" s="84">
        <f t="shared" ca="1" si="388"/>
        <v>62</v>
      </c>
      <c r="P912" s="182" t="str">
        <f>TKB!$D$10</f>
        <v>Thể dục</v>
      </c>
      <c r="Q912" s="81"/>
      <c r="R912" s="82" t="str">
        <f t="shared" ca="1" si="389"/>
        <v>Chuyền cầu. TC:”Ném bóng trúng đích”.</v>
      </c>
      <c r="S912" s="83">
        <f t="shared" ca="1" si="390"/>
        <v>0</v>
      </c>
      <c r="U912" s="42"/>
      <c r="V912" s="122"/>
      <c r="W912" s="126"/>
      <c r="X912" s="78"/>
    </row>
    <row r="913" spans="1:24" s="77" customFormat="1" ht="24" customHeight="1" x14ac:dyDescent="0.2">
      <c r="A913" s="34" t="str">
        <f t="shared" si="391"/>
        <v/>
      </c>
      <c r="B913" s="35">
        <f t="shared" si="379"/>
        <v>31</v>
      </c>
      <c r="C913" s="201"/>
      <c r="D913" s="79">
        <v>3</v>
      </c>
      <c r="E913" s="80">
        <f ca="1">COUNTIF($G$6:G913,G913)+COUNTIF(OFFSET($P$6,0,0,IF(MOD(ROW(P913),5)&lt;&gt;0,INT((ROW(P913)-ROW($P$6)+1)/5)*5,INT((ROW(P913)-ROW($P$6))/5)*5),1),G913)</f>
        <v>31</v>
      </c>
      <c r="F913" s="80">
        <f t="shared" ca="1" si="385"/>
        <v>31</v>
      </c>
      <c r="G913" s="182" t="str">
        <f>TKB!$C$11</f>
        <v>Mĩ thuật</v>
      </c>
      <c r="H913" s="81"/>
      <c r="I913" s="82" t="str">
        <f t="shared" ca="1" si="386"/>
        <v>Môi trường quanh em</v>
      </c>
      <c r="J913" s="83">
        <f t="shared" ca="1" si="387"/>
        <v>0</v>
      </c>
      <c r="K913" s="72"/>
      <c r="L913" s="201"/>
      <c r="M913" s="73">
        <v>3</v>
      </c>
      <c r="N913" s="84">
        <f ca="1">IF(P913=0,"",COUNTIF($P$6:P913,P913)+COUNTIF(OFFSET($G$6,0,0,INT((ROW(G913)-ROW($G$6))/5+1)*5,1),P913))</f>
        <v>92</v>
      </c>
      <c r="O913" s="74">
        <f t="shared" ca="1" si="388"/>
        <v>92</v>
      </c>
      <c r="P913" s="185" t="str">
        <f>TKB!$D$11</f>
        <v>HDH-TV</v>
      </c>
      <c r="Q913" s="81"/>
      <c r="R913" s="82" t="str">
        <f t="shared" ca="1" si="389"/>
        <v>Tập đọc-Chính tả</v>
      </c>
      <c r="S913" s="83" t="str">
        <f t="shared" ca="1" si="390"/>
        <v>Vở CEHTV, BP, PM</v>
      </c>
      <c r="U913" s="42"/>
      <c r="V913" s="122"/>
      <c r="W913" s="126"/>
      <c r="X913" s="78"/>
    </row>
    <row r="914" spans="1:24" s="77" customFormat="1" ht="24" customHeight="1" x14ac:dyDescent="0.2">
      <c r="A914" s="34" t="str">
        <f t="shared" si="391"/>
        <v/>
      </c>
      <c r="B914" s="35">
        <f t="shared" si="379"/>
        <v>31</v>
      </c>
      <c r="C914" s="201"/>
      <c r="D914" s="79">
        <v>4</v>
      </c>
      <c r="E914" s="84">
        <f ca="1">COUNTIF($G$6:G914,G914)+COUNTIF(OFFSET($P$6,0,0,IF(MOD(ROW(P914),5)&lt;&gt;0,INT((ROW(P914)-ROW($P$6)+1)/5)*5,INT((ROW(P914)-ROW($P$6))/5)*5),1),G914)</f>
        <v>61</v>
      </c>
      <c r="F914" s="84">
        <f t="shared" ca="1" si="385"/>
        <v>61</v>
      </c>
      <c r="G914" s="182" t="str">
        <f>TKB!$C$12</f>
        <v>Tiếng Anh</v>
      </c>
      <c r="H914" s="81"/>
      <c r="I914" s="82" t="str">
        <f t="shared" ca="1" si="386"/>
        <v>Unit 10. Lesson 5</v>
      </c>
      <c r="J914" s="83">
        <f t="shared" ca="1" si="387"/>
        <v>0</v>
      </c>
      <c r="K914" s="72"/>
      <c r="L914" s="201"/>
      <c r="M914" s="79">
        <v>4</v>
      </c>
      <c r="N914" s="84">
        <f ca="1">IF(P914=0,"",COUNTIF($P$6:P914,P914)+COUNTIF(OFFSET($G$6,0,0,INT((ROW(G914)-ROW($G$6))/5+1)*5,1),P914))</f>
        <v>91</v>
      </c>
      <c r="O914" s="84" t="e">
        <f t="shared" ca="1" si="388"/>
        <v>#N/A</v>
      </c>
      <c r="P914" s="182" t="str">
        <f>TKB!$D$12</f>
        <v>HDH-T</v>
      </c>
      <c r="Q914" s="81"/>
      <c r="R914" s="82" t="e">
        <f t="shared" ca="1" si="389"/>
        <v>#N/A</v>
      </c>
      <c r="S914" s="83" t="e">
        <f t="shared" ca="1" si="390"/>
        <v>#N/A</v>
      </c>
      <c r="U914" s="42"/>
      <c r="V914" s="122"/>
      <c r="W914" s="126"/>
      <c r="X914" s="78"/>
    </row>
    <row r="915" spans="1:24" s="77" customFormat="1" ht="24" customHeight="1" x14ac:dyDescent="0.2">
      <c r="A915" s="34" t="str">
        <f t="shared" si="391"/>
        <v/>
      </c>
      <c r="B915" s="35">
        <f t="shared" si="379"/>
        <v>31</v>
      </c>
      <c r="C915" s="202"/>
      <c r="D915" s="95">
        <v>5</v>
      </c>
      <c r="E915" s="88">
        <f ca="1">COUNTIF($G$6:G915,G915)+COUNTIF(OFFSET($P$6,0,0,IF(MOD(ROW(P915),5)&lt;&gt;0,INT((ROW(P915)-ROW($P$6)+1)/5)*5,INT((ROW(P915)-ROW($P$6))/5)*5),1),G915)</f>
        <v>394</v>
      </c>
      <c r="F915" s="88" t="str">
        <f t="shared" si="385"/>
        <v/>
      </c>
      <c r="G915" s="183">
        <f>TKB!$C$13</f>
        <v>0</v>
      </c>
      <c r="H915" s="89"/>
      <c r="I915" s="90" t="str">
        <f t="shared" si="386"/>
        <v/>
      </c>
      <c r="J915" s="91" t="str">
        <f t="shared" si="387"/>
        <v/>
      </c>
      <c r="K915" s="72"/>
      <c r="L915" s="202"/>
      <c r="M915" s="87">
        <v>5</v>
      </c>
      <c r="N915" s="84" t="str">
        <f ca="1">IF(P915=0,"",COUNTIF($P$6:P915,P915)+COUNTIF(OFFSET($G$6,0,0,INT((ROW(G915)-ROW($G$6))/5+1)*5,1),P915))</f>
        <v/>
      </c>
      <c r="O915" s="92" t="str">
        <f t="shared" si="388"/>
        <v/>
      </c>
      <c r="P915" s="183">
        <f>TKB!$D$13</f>
        <v>0</v>
      </c>
      <c r="Q915" s="89"/>
      <c r="R915" s="90" t="str">
        <f t="shared" si="389"/>
        <v/>
      </c>
      <c r="S915" s="91" t="str">
        <f t="shared" si="390"/>
        <v/>
      </c>
      <c r="U915" s="42"/>
      <c r="V915" s="122"/>
      <c r="W915" s="126"/>
      <c r="X915" s="78"/>
    </row>
    <row r="916" spans="1:24" s="77" customFormat="1" ht="24" customHeight="1" x14ac:dyDescent="0.2">
      <c r="A916" s="34" t="str">
        <f t="shared" si="391"/>
        <v/>
      </c>
      <c r="B916" s="35">
        <f t="shared" si="379"/>
        <v>31</v>
      </c>
      <c r="C916" s="200" t="str">
        <f>CONCATENATE("Tư ",CHAR(10),DAY(V903+2),"/",MONTH(V903+2))</f>
        <v>Tư 
7/4</v>
      </c>
      <c r="D916" s="67">
        <v>1</v>
      </c>
      <c r="E916" s="68">
        <f ca="1">COUNTIF($G$6:G916,G916)+COUNTIF(OFFSET($P$6,0,0,IF(MOD(ROW(P916),5)&lt;&gt;0,INT((ROW(P916)-ROW($P$6)+1)/5)*5,INT((ROW(P916)-ROW($P$6))/5)*5),1),G916)</f>
        <v>93</v>
      </c>
      <c r="F916" s="68">
        <f t="shared" ca="1" si="385"/>
        <v>93</v>
      </c>
      <c r="G916" s="182" t="str">
        <f>TKB!$C$14</f>
        <v>Tập đọc</v>
      </c>
      <c r="H916" s="93"/>
      <c r="I916" s="70" t="str">
        <f t="shared" ca="1" si="386"/>
        <v>Cây và hoa bên Lăng Bác</v>
      </c>
      <c r="J916" s="71" t="str">
        <f t="shared" ca="1" si="387"/>
        <v>Máy chiếu, GAĐT</v>
      </c>
      <c r="K916" s="72"/>
      <c r="L916" s="200" t="str">
        <f>+C916</f>
        <v>Tư 
7/4</v>
      </c>
      <c r="M916" s="67">
        <v>1</v>
      </c>
      <c r="N916" s="94">
        <f ca="1">IF(P916=0,"",COUNTIF($P$6:P916,P916)+COUNTIF(OFFSET($G$6,0,0,INT((ROW(G916)-ROW($G$6))/5+1)*5,1),P916))</f>
        <v>31</v>
      </c>
      <c r="O916" s="94">
        <f t="shared" ca="1" si="388"/>
        <v>31</v>
      </c>
      <c r="P916" s="181" t="str">
        <f>TKB!$D$14</f>
        <v>HĐTT-ĐS</v>
      </c>
      <c r="Q916" s="93"/>
      <c r="R916" s="70" t="str">
        <f t="shared" ca="1" si="389"/>
        <v>Đọc sách</v>
      </c>
      <c r="S916" s="71" t="str">
        <f t="shared" ca="1" si="390"/>
        <v>sách, truyện</v>
      </c>
      <c r="U916" s="42"/>
      <c r="V916" s="122"/>
      <c r="W916" s="126"/>
      <c r="X916" s="78"/>
    </row>
    <row r="917" spans="1:24" s="77" customFormat="1" ht="24" customHeight="1" x14ac:dyDescent="0.2">
      <c r="A917" s="34" t="str">
        <f t="shared" si="391"/>
        <v/>
      </c>
      <c r="B917" s="35">
        <f t="shared" si="379"/>
        <v>31</v>
      </c>
      <c r="C917" s="201"/>
      <c r="D917" s="79">
        <v>2</v>
      </c>
      <c r="E917" s="80">
        <f ca="1">COUNTIF($G$6:G917,G917)+COUNTIF(OFFSET($P$6,0,0,IF(MOD(ROW(P917),5)&lt;&gt;0,INT((ROW(P917)-ROW($P$6)+1)/5)*5,INT((ROW(P917)-ROW($P$6))/5)*5),1),G917)</f>
        <v>62</v>
      </c>
      <c r="F917" s="80">
        <f t="shared" ca="1" si="385"/>
        <v>62</v>
      </c>
      <c r="G917" s="182" t="str">
        <f>TKB!$C$15</f>
        <v>Tiếng Anh</v>
      </c>
      <c r="H917" s="81"/>
      <c r="I917" s="82" t="str">
        <f t="shared" ca="1" si="386"/>
        <v>Unit 10. Lesson 6</v>
      </c>
      <c r="J917" s="83">
        <f t="shared" ca="1" si="387"/>
        <v>0</v>
      </c>
      <c r="K917" s="72"/>
      <c r="L917" s="201"/>
      <c r="M917" s="79">
        <v>2</v>
      </c>
      <c r="N917" s="84">
        <f ca="1">IF(P917=0,"",COUNTIF($P$6:P917,P917)+COUNTIF(OFFSET($G$6,0,0,INT((ROW(G917)-ROW($G$6))/5+1)*5,1),P917))</f>
        <v>31</v>
      </c>
      <c r="O917" s="84">
        <f t="shared" ca="1" si="388"/>
        <v>34</v>
      </c>
      <c r="P917" s="181" t="str">
        <f>TKB!$D$15</f>
        <v>Âm nhạc TC</v>
      </c>
      <c r="Q917" s="81"/>
      <c r="R917" s="82" t="str">
        <f t="shared" ca="1" si="389"/>
        <v>Ôn tập các bài hát đi học</v>
      </c>
      <c r="S917" s="83">
        <f t="shared" ca="1" si="390"/>
        <v>0</v>
      </c>
      <c r="U917" s="42"/>
      <c r="V917" s="122"/>
      <c r="W917" s="126"/>
      <c r="X917" s="78"/>
    </row>
    <row r="918" spans="1:24" s="77" customFormat="1" ht="24" customHeight="1" x14ac:dyDescent="0.2">
      <c r="A918" s="34" t="str">
        <f t="shared" si="391"/>
        <v/>
      </c>
      <c r="B918" s="35">
        <f t="shared" si="379"/>
        <v>31</v>
      </c>
      <c r="C918" s="201"/>
      <c r="D918" s="79">
        <v>3</v>
      </c>
      <c r="E918" s="80">
        <f ca="1">COUNTIF($G$6:G918,G918)+COUNTIF(OFFSET($P$6,0,0,IF(MOD(ROW(P918),5)&lt;&gt;0,INT((ROW(P918)-ROW($P$6)+1)/5)*5,INT((ROW(P918)-ROW($P$6))/5)*5),1),G918)</f>
        <v>153</v>
      </c>
      <c r="F918" s="80">
        <f t="shared" ca="1" si="385"/>
        <v>153</v>
      </c>
      <c r="G918" s="182" t="str">
        <f>TKB!$C$16</f>
        <v>Toán</v>
      </c>
      <c r="H918" s="81"/>
      <c r="I918" s="82" t="str">
        <f t="shared" ca="1" si="386"/>
        <v>Luyện tập.</v>
      </c>
      <c r="J918" s="83" t="str">
        <f t="shared" ca="1" si="387"/>
        <v>SGK, bảng phụ, MT-MC</v>
      </c>
      <c r="K918" s="72"/>
      <c r="L918" s="201"/>
      <c r="M918" s="73">
        <v>3</v>
      </c>
      <c r="N918" s="84">
        <f ca="1">IF(P918=0,"",COUNTIF($P$6:P918,P918)+COUNTIF(OFFSET($G$6,0,0,INT((ROW(G918)-ROW($G$6))/5+1)*5,1),P918))</f>
        <v>92</v>
      </c>
      <c r="O918" s="74" t="e">
        <f t="shared" ca="1" si="388"/>
        <v>#N/A</v>
      </c>
      <c r="P918" s="185" t="str">
        <f>TKB!$D$16</f>
        <v>HDH-T</v>
      </c>
      <c r="Q918" s="81"/>
      <c r="R918" s="82" t="e">
        <f t="shared" ca="1" si="389"/>
        <v>#N/A</v>
      </c>
      <c r="S918" s="83" t="e">
        <f t="shared" ca="1" si="390"/>
        <v>#N/A</v>
      </c>
      <c r="U918" s="42"/>
      <c r="V918" s="122"/>
      <c r="W918" s="126"/>
      <c r="X918" s="78"/>
    </row>
    <row r="919" spans="1:24" s="77" customFormat="1" ht="24" customHeight="1" x14ac:dyDescent="0.2">
      <c r="A919" s="34" t="str">
        <f t="shared" si="391"/>
        <v/>
      </c>
      <c r="B919" s="35">
        <f t="shared" si="379"/>
        <v>31</v>
      </c>
      <c r="C919" s="201"/>
      <c r="D919" s="79">
        <v>4</v>
      </c>
      <c r="E919" s="84">
        <f ca="1">COUNTIF($G$6:G919,G919)+COUNTIF(OFFSET($P$6,0,0,IF(MOD(ROW(P919),5)&lt;&gt;0,INT((ROW(P919)-ROW($P$6)+1)/5)*5,INT((ROW(P919)-ROW($P$6))/5)*5),1),G919)</f>
        <v>31</v>
      </c>
      <c r="F919" s="84">
        <f t="shared" ca="1" si="385"/>
        <v>31</v>
      </c>
      <c r="G919" s="182" t="str">
        <f>TKB!$C$17</f>
        <v>Tập viết</v>
      </c>
      <c r="H919" s="81"/>
      <c r="I919" s="82" t="str">
        <f t="shared" ca="1" si="386"/>
        <v>Chữ hoa N (kiểu 2)</v>
      </c>
      <c r="J919" s="83" t="str">
        <f ca="1">IF(G919=0,"",VLOOKUP(E919&amp;G919,PPCT,7,0))</f>
        <v xml:space="preserve">Chữ mẫu, bảng phụ, </v>
      </c>
      <c r="K919" s="72"/>
      <c r="L919" s="201"/>
      <c r="M919" s="79">
        <v>4</v>
      </c>
      <c r="N919" s="84">
        <f ca="1">IF(P919=0,"",COUNTIF($P$6:P919,P919)+COUNTIF(OFFSET($G$6,0,0,INT((ROW(G919)-ROW($G$6))/5+1)*5,1),P919))</f>
        <v>61</v>
      </c>
      <c r="O919" s="84" t="e">
        <f t="shared" ca="1" si="388"/>
        <v>#N/A</v>
      </c>
      <c r="P919" s="182" t="str">
        <f>TKB!$D$17</f>
        <v>HĐTT-CĐ</v>
      </c>
      <c r="Q919" s="81"/>
      <c r="R919" s="82" t="e">
        <f t="shared" ca="1" si="389"/>
        <v>#N/A</v>
      </c>
      <c r="S919" s="83" t="e">
        <f t="shared" ca="1" si="390"/>
        <v>#N/A</v>
      </c>
      <c r="U919" s="42"/>
      <c r="V919" s="122"/>
      <c r="W919" s="126"/>
      <c r="X919" s="78"/>
    </row>
    <row r="920" spans="1:24" s="77" customFormat="1" ht="24" customHeight="1" x14ac:dyDescent="0.2">
      <c r="A920" s="34" t="str">
        <f t="shared" si="391"/>
        <v/>
      </c>
      <c r="B920" s="35">
        <f t="shared" si="379"/>
        <v>31</v>
      </c>
      <c r="C920" s="202"/>
      <c r="D920" s="95">
        <v>5</v>
      </c>
      <c r="E920" s="88">
        <f ca="1">COUNTIF($G$6:G920,G920)+COUNTIF(OFFSET($P$6,0,0,IF(MOD(ROW(P920),5)&lt;&gt;0,INT((ROW(P920)-ROW($P$6)+1)/5)*5,INT((ROW(P920)-ROW($P$6))/5)*5),1),G920)</f>
        <v>396</v>
      </c>
      <c r="F920" s="88" t="str">
        <f t="shared" si="385"/>
        <v/>
      </c>
      <c r="G920" s="183">
        <f>TKB!$C$18</f>
        <v>0</v>
      </c>
      <c r="H920" s="89"/>
      <c r="I920" s="90" t="str">
        <f t="shared" si="386"/>
        <v/>
      </c>
      <c r="J920" s="91" t="str">
        <f t="shared" ref="J920:J930" si="392">IF(G920=0,"",VLOOKUP(E920&amp;G920,PPCT,7,0))</f>
        <v/>
      </c>
      <c r="K920" s="72"/>
      <c r="L920" s="202"/>
      <c r="M920" s="87">
        <v>5</v>
      </c>
      <c r="N920" s="84" t="str">
        <f ca="1">IF(P920=0,"",COUNTIF($P$6:P920,P920)+COUNTIF(OFFSET($G$6,0,0,INT((ROW(G920)-ROW($G$6))/5+1)*5,1),P920))</f>
        <v/>
      </c>
      <c r="O920" s="92" t="str">
        <f t="shared" si="388"/>
        <v/>
      </c>
      <c r="P920" s="183">
        <f>TKB!$D$18</f>
        <v>0</v>
      </c>
      <c r="Q920" s="89"/>
      <c r="R920" s="90" t="str">
        <f t="shared" si="389"/>
        <v/>
      </c>
      <c r="S920" s="91" t="str">
        <f t="shared" si="390"/>
        <v/>
      </c>
      <c r="U920" s="42"/>
      <c r="V920" s="122"/>
      <c r="W920" s="126"/>
      <c r="X920" s="78"/>
    </row>
    <row r="921" spans="1:24" s="77" customFormat="1" ht="24" customHeight="1" x14ac:dyDescent="0.2">
      <c r="A921" s="34" t="str">
        <f t="shared" si="391"/>
        <v/>
      </c>
      <c r="B921" s="35">
        <f t="shared" si="379"/>
        <v>31</v>
      </c>
      <c r="C921" s="200" t="str">
        <f>CONCATENATE("Năm ",CHAR(10),DAY(V903+3),"/",MONTH(V903+3))</f>
        <v>Năm 
8/4</v>
      </c>
      <c r="D921" s="67">
        <v>1</v>
      </c>
      <c r="E921" s="68">
        <f ca="1">COUNTIF($G$6:G921,G921)+COUNTIF(OFFSET($P$6,0,0,IF(MOD(ROW(P921),5)&lt;&gt;0,INT((ROW(P921)-ROW($P$6)+1)/5)*5,INT((ROW(P921)-ROW($P$6))/5)*5),1),G921)</f>
        <v>62</v>
      </c>
      <c r="F921" s="68">
        <f t="shared" ca="1" si="385"/>
        <v>62</v>
      </c>
      <c r="G921" s="181" t="str">
        <f>TKB!$C$19</f>
        <v>Chính tả</v>
      </c>
      <c r="H921" s="93"/>
      <c r="I921" s="70" t="str">
        <f t="shared" ca="1" si="386"/>
        <v>NV: Cây và hoa bên Lăng Bác.</v>
      </c>
      <c r="J921" s="71" t="str">
        <f t="shared" ca="1" si="392"/>
        <v>vở mẫu, MT-MC</v>
      </c>
      <c r="K921" s="72"/>
      <c r="L921" s="200" t="str">
        <f>+C921</f>
        <v>Năm 
8/4</v>
      </c>
      <c r="M921" s="67">
        <v>1</v>
      </c>
      <c r="N921" s="94">
        <f ca="1">IF(P921=0,"",COUNTIF($P$6:P921,P921)+COUNTIF(OFFSET($G$6,0,0,INT((ROW(G921)-ROW($G$6))/5+1)*5,1),P921))</f>
        <v>31</v>
      </c>
      <c r="O921" s="94">
        <f t="shared" ca="1" si="388"/>
        <v>31</v>
      </c>
      <c r="P921" s="181" t="str">
        <f>TKB!$D$19</f>
        <v>TN&amp;XH</v>
      </c>
      <c r="Q921" s="93"/>
      <c r="R921" s="70" t="str">
        <f t="shared" ca="1" si="389"/>
        <v>Mặt Trời</v>
      </c>
      <c r="S921" s="71" t="str">
        <f t="shared" ca="1" si="390"/>
        <v>Tranh SGK, MT-MC</v>
      </c>
      <c r="U921" s="42"/>
      <c r="V921" s="122"/>
      <c r="W921" s="126"/>
      <c r="X921" s="78"/>
    </row>
    <row r="922" spans="1:24" s="77" customFormat="1" ht="24" customHeight="1" x14ac:dyDescent="0.2">
      <c r="A922" s="34" t="str">
        <f t="shared" si="391"/>
        <v/>
      </c>
      <c r="B922" s="35">
        <f t="shared" si="379"/>
        <v>31</v>
      </c>
      <c r="C922" s="201"/>
      <c r="D922" s="79">
        <v>2</v>
      </c>
      <c r="E922" s="80">
        <f ca="1">COUNTIF($G$6:G922,G922)+COUNTIF(OFFSET($P$6,0,0,IF(MOD(ROW(P922),5)&lt;&gt;0,INT((ROW(P922)-ROW($P$6)+1)/5)*5,INT((ROW(P922)-ROW($P$6))/5)*5),1),G922)</f>
        <v>154</v>
      </c>
      <c r="F922" s="80">
        <f t="shared" ca="1" si="385"/>
        <v>154</v>
      </c>
      <c r="G922" s="182" t="str">
        <f>TKB!$C$20</f>
        <v>Toán</v>
      </c>
      <c r="H922" s="81"/>
      <c r="I922" s="82" t="str">
        <f t="shared" ca="1" si="386"/>
        <v>Luyện tập chung</v>
      </c>
      <c r="J922" s="83" t="str">
        <f t="shared" ca="1" si="392"/>
        <v>SGK, bảng phụ, MT-MC</v>
      </c>
      <c r="K922" s="72"/>
      <c r="L922" s="201"/>
      <c r="M922" s="79">
        <v>2</v>
      </c>
      <c r="N922" s="84">
        <f ca="1">IF(P922=0,"",COUNTIF($P$6:P922,P922)+COUNTIF(OFFSET($G$6,0,0,INT((ROW(G922)-ROW($G$6))/5+1)*5,1),P922))</f>
        <v>31</v>
      </c>
      <c r="O922" s="84">
        <f t="shared" ca="1" si="388"/>
        <v>31</v>
      </c>
      <c r="P922" s="182" t="str">
        <f>TKB!$D$20</f>
        <v>Thủ công</v>
      </c>
      <c r="Q922" s="81"/>
      <c r="R922" s="82" t="str">
        <f t="shared" ca="1" si="389"/>
        <v>Làm con bướm</v>
      </c>
      <c r="S922" s="83" t="str">
        <f t="shared" ca="1" si="390"/>
        <v>GM, kéo, tranh QT</v>
      </c>
      <c r="U922" s="42"/>
      <c r="V922" s="122"/>
      <c r="W922" s="126"/>
      <c r="X922" s="78"/>
    </row>
    <row r="923" spans="1:24" s="77" customFormat="1" ht="24" customHeight="1" x14ac:dyDescent="0.2">
      <c r="A923" s="34" t="str">
        <f t="shared" si="391"/>
        <v/>
      </c>
      <c r="B923" s="35">
        <f t="shared" si="379"/>
        <v>31</v>
      </c>
      <c r="C923" s="201"/>
      <c r="D923" s="79">
        <v>3</v>
      </c>
      <c r="E923" s="84">
        <f ca="1">COUNTIF($G$6:G923,G923)+COUNTIF(OFFSET($P$6,0,0,IF(MOD(ROW(P923),5)&lt;&gt;0,INT((ROW(P923)-ROW($P$6)+1)/5)*5,INT((ROW(P923)-ROW($P$6))/5)*5),1),G923)</f>
        <v>31</v>
      </c>
      <c r="F923" s="84">
        <f t="shared" ca="1" si="385"/>
        <v>31</v>
      </c>
      <c r="G923" s="182" t="str">
        <f>TKB!$C$21</f>
        <v>Thể dục TC</v>
      </c>
      <c r="H923" s="81"/>
      <c r="I923" s="82" t="str">
        <f t="shared" ca="1" si="386"/>
        <v>Ôn chuyển cầu – trò chơi: ném bóng trúng đích</v>
      </c>
      <c r="J923" s="83">
        <f t="shared" ca="1" si="392"/>
        <v>0</v>
      </c>
      <c r="K923" s="72"/>
      <c r="L923" s="201"/>
      <c r="M923" s="73">
        <v>3</v>
      </c>
      <c r="N923" s="84">
        <f ca="1">IF(P923=0,"",COUNTIF($P$6:P923,P923)+COUNTIF(OFFSET($G$6,0,0,INT((ROW(G923)-ROW($G$6))/5+1)*5,1),P923))</f>
        <v>93</v>
      </c>
      <c r="O923" s="74">
        <f t="shared" ca="1" si="388"/>
        <v>93</v>
      </c>
      <c r="P923" s="185" t="str">
        <f>TKB!$D$21</f>
        <v>HDH-TV</v>
      </c>
      <c r="Q923" s="81"/>
      <c r="R923" s="82" t="str">
        <f t="shared" ca="1" si="389"/>
        <v>Luyện từ và câu</v>
      </c>
      <c r="S923" s="83" t="str">
        <f t="shared" ca="1" si="390"/>
        <v>Vở CEHTV, BP, PM</v>
      </c>
      <c r="U923" s="42"/>
      <c r="V923" s="122"/>
      <c r="W923" s="126"/>
      <c r="X923" s="78"/>
    </row>
    <row r="924" spans="1:24" s="77" customFormat="1" ht="24" customHeight="1" x14ac:dyDescent="0.2">
      <c r="A924" s="34" t="str">
        <f t="shared" si="391"/>
        <v/>
      </c>
      <c r="B924" s="35">
        <f t="shared" si="379"/>
        <v>31</v>
      </c>
      <c r="C924" s="201"/>
      <c r="D924" s="79">
        <v>4</v>
      </c>
      <c r="E924" s="84">
        <f ca="1">COUNTIF($G$6:G924,G924)+COUNTIF(OFFSET($P$6,0,0,IF(MOD(ROW(P924),5)&lt;&gt;0,INT((ROW(P924)-ROW($P$6)+1)/5)*5,INT((ROW(P924)-ROW($P$6))/5)*5),1),G924)</f>
        <v>31</v>
      </c>
      <c r="F924" s="84">
        <f t="shared" ca="1" si="385"/>
        <v>31</v>
      </c>
      <c r="G924" s="182" t="str">
        <f>TKB!$C$22</f>
        <v>LT &amp; Câu</v>
      </c>
      <c r="H924" s="81"/>
      <c r="I924" s="82" t="str">
        <f t="shared" ca="1" si="386"/>
        <v>MRVT: từ ngữ về Bác Hồ.Dấu chấm, dấu phẩy.</v>
      </c>
      <c r="J924" s="83" t="str">
        <f t="shared" ca="1" si="392"/>
        <v>bảng phụ, MT-MC</v>
      </c>
      <c r="K924" s="72"/>
      <c r="L924" s="201"/>
      <c r="M924" s="79">
        <v>4</v>
      </c>
      <c r="N924" s="84">
        <f ca="1">IF(P924=0,"",COUNTIF($P$6:P924,P924)+COUNTIF(OFFSET($G$6,0,0,INT((ROW(G924)-ROW($G$6))/5+1)*5,1),P924))</f>
        <v>62</v>
      </c>
      <c r="O924" s="84" t="e">
        <f t="shared" ca="1" si="388"/>
        <v>#N/A</v>
      </c>
      <c r="P924" s="182" t="str">
        <f>TKB!$D$22</f>
        <v>HĐTT-CĐ</v>
      </c>
      <c r="Q924" s="81"/>
      <c r="R924" s="82" t="e">
        <f t="shared" ca="1" si="389"/>
        <v>#N/A</v>
      </c>
      <c r="S924" s="83" t="e">
        <f t="shared" ca="1" si="390"/>
        <v>#N/A</v>
      </c>
      <c r="U924" s="42"/>
      <c r="V924" s="122"/>
      <c r="W924" s="126"/>
      <c r="X924" s="78"/>
    </row>
    <row r="925" spans="1:24" s="77" customFormat="1" ht="24" customHeight="1" x14ac:dyDescent="0.2">
      <c r="A925" s="34" t="str">
        <f t="shared" si="391"/>
        <v/>
      </c>
      <c r="B925" s="35">
        <f t="shared" si="379"/>
        <v>31</v>
      </c>
      <c r="C925" s="202"/>
      <c r="D925" s="95">
        <v>5</v>
      </c>
      <c r="E925" s="88">
        <f ca="1">COUNTIF($G$6:G925,G925)+COUNTIF(OFFSET($P$6,0,0,IF(MOD(ROW(P925),5)&lt;&gt;0,INT((ROW(P925)-ROW($P$6)+1)/5)*5,INT((ROW(P925)-ROW($P$6))/5)*5),1),G925)</f>
        <v>398</v>
      </c>
      <c r="F925" s="88" t="str">
        <f t="shared" si="385"/>
        <v/>
      </c>
      <c r="G925" s="183">
        <f>TKB!$C$23</f>
        <v>0</v>
      </c>
      <c r="H925" s="89"/>
      <c r="I925" s="90" t="str">
        <f t="shared" si="386"/>
        <v/>
      </c>
      <c r="J925" s="91" t="str">
        <f t="shared" si="392"/>
        <v/>
      </c>
      <c r="K925" s="72"/>
      <c r="L925" s="202"/>
      <c r="M925" s="87">
        <v>5</v>
      </c>
      <c r="N925" s="84" t="str">
        <f ca="1">IF(P925=0,"",COUNTIF($P$6:P925,P925)+COUNTIF(OFFSET($G$6,0,0,INT((ROW(G925)-ROW($G$6))/5+1)*5,1),P925))</f>
        <v/>
      </c>
      <c r="O925" s="92" t="str">
        <f t="shared" si="388"/>
        <v/>
      </c>
      <c r="P925" s="183">
        <f>TKB!$D$23</f>
        <v>0</v>
      </c>
      <c r="Q925" s="89"/>
      <c r="R925" s="90" t="str">
        <f t="shared" si="389"/>
        <v/>
      </c>
      <c r="S925" s="91" t="str">
        <f t="shared" si="390"/>
        <v/>
      </c>
      <c r="U925" s="42"/>
      <c r="V925" s="122"/>
      <c r="W925" s="126"/>
      <c r="X925" s="78"/>
    </row>
    <row r="926" spans="1:24" s="77" customFormat="1" ht="24" customHeight="1" x14ac:dyDescent="0.2">
      <c r="A926" s="34" t="str">
        <f t="shared" si="391"/>
        <v/>
      </c>
      <c r="B926" s="35">
        <f t="shared" si="379"/>
        <v>31</v>
      </c>
      <c r="C926" s="197" t="str">
        <f>CONCATENATE("Sáu ",CHAR(10),DAY(V903+4),"/",MONTH(V903+4))</f>
        <v>Sáu 
9/4</v>
      </c>
      <c r="D926" s="67">
        <v>1</v>
      </c>
      <c r="E926" s="68">
        <f ca="1">COUNTIF($G$6:G926,G926)+COUNTIF(OFFSET($P$6,0,0,IF(MOD(ROW(P926),5)&lt;&gt;0,INT((ROW(P926)-ROW($P$6)+1)/5)*5,INT((ROW(P926)-ROW($P$6))/5)*5),1),G926)</f>
        <v>31</v>
      </c>
      <c r="F926" s="68">
        <f t="shared" ca="1" si="385"/>
        <v>31</v>
      </c>
      <c r="G926" s="182" t="str">
        <f>TKB!$C$24</f>
        <v>Mĩ thuật TC</v>
      </c>
      <c r="H926" s="93"/>
      <c r="I926" s="70" t="str">
        <f t="shared" ca="1" si="386"/>
        <v>Vẽ tranh đề tài mùa hè</v>
      </c>
      <c r="J926" s="71">
        <f t="shared" ca="1" si="392"/>
        <v>0</v>
      </c>
      <c r="K926" s="72"/>
      <c r="L926" s="197" t="str">
        <f>+C926</f>
        <v>Sáu 
9/4</v>
      </c>
      <c r="M926" s="67">
        <v>1</v>
      </c>
      <c r="N926" s="94">
        <f ca="1">IF(P926=0,"",COUNTIF($P$6:P926,P926)+COUNTIF(OFFSET($G$6,0,0,INT((ROW(G926)-ROW($G$6))/5+1)*5,1),P926))</f>
        <v>93</v>
      </c>
      <c r="O926" s="94" t="e">
        <f t="shared" ca="1" si="388"/>
        <v>#N/A</v>
      </c>
      <c r="P926" s="181" t="str">
        <f>TKB!$D$24</f>
        <v>HDH-T</v>
      </c>
      <c r="Q926" s="93"/>
      <c r="R926" s="82" t="e">
        <f t="shared" ca="1" si="389"/>
        <v>#N/A</v>
      </c>
      <c r="S926" s="71" t="e">
        <f t="shared" ca="1" si="390"/>
        <v>#N/A</v>
      </c>
      <c r="U926" s="42"/>
      <c r="V926" s="122"/>
      <c r="W926" s="126"/>
      <c r="X926" s="78"/>
    </row>
    <row r="927" spans="1:24" s="77" customFormat="1" ht="24" customHeight="1" x14ac:dyDescent="0.2">
      <c r="A927" s="34" t="str">
        <f t="shared" si="391"/>
        <v/>
      </c>
      <c r="B927" s="35">
        <f t="shared" si="379"/>
        <v>31</v>
      </c>
      <c r="C927" s="198"/>
      <c r="D927" s="79">
        <v>2</v>
      </c>
      <c r="E927" s="80">
        <f ca="1">COUNTIF($G$6:G927,G927)+COUNTIF(OFFSET($P$6,0,0,IF(MOD(ROW(P927),5)&lt;&gt;0,INT((ROW(P927)-ROW($P$6)+1)/5)*5,INT((ROW(P927)-ROW($P$6))/5)*5),1),G927)</f>
        <v>31</v>
      </c>
      <c r="F927" s="80">
        <f t="shared" ca="1" si="385"/>
        <v>31</v>
      </c>
      <c r="G927" s="182" t="str">
        <f>TKB!$C$25</f>
        <v>Tập làm văn</v>
      </c>
      <c r="H927" s="81"/>
      <c r="I927" s="82" t="str">
        <f t="shared" ca="1" si="386"/>
        <v>Đáp lời khen ngợi. Tả ngắn về Bác Hồ</v>
      </c>
      <c r="J927" s="83" t="str">
        <f t="shared" ca="1" si="392"/>
        <v>MT-MC,bảng phụ</v>
      </c>
      <c r="K927" s="72"/>
      <c r="L927" s="198"/>
      <c r="M927" s="79">
        <v>2</v>
      </c>
      <c r="N927" s="84">
        <f ca="1">IF(P927=0,"",COUNTIF($P$6:P927,P927)+COUNTIF(OFFSET($G$6,0,0,INT((ROW(G927)-ROW($G$6))/5+1)*5,1),P927))</f>
        <v>31</v>
      </c>
      <c r="O927" s="84">
        <f t="shared" ca="1" si="388"/>
        <v>31</v>
      </c>
      <c r="P927" s="182" t="str">
        <f>TKB!$D$25</f>
        <v>HĐTT-SHL</v>
      </c>
      <c r="Q927" s="81"/>
      <c r="R927" s="82" t="str">
        <f t="shared" ca="1" si="389"/>
        <v>Sơ kết tuần 31</v>
      </c>
      <c r="S927" s="83" t="str">
        <f t="shared" ca="1" si="390"/>
        <v>phần thưởng</v>
      </c>
      <c r="U927" s="42"/>
      <c r="V927" s="122"/>
      <c r="W927" s="126"/>
      <c r="X927" s="78"/>
    </row>
    <row r="928" spans="1:24" s="77" customFormat="1" ht="24" customHeight="1" x14ac:dyDescent="0.2">
      <c r="A928" s="34" t="str">
        <f t="shared" si="391"/>
        <v/>
      </c>
      <c r="B928" s="35">
        <f t="shared" si="379"/>
        <v>31</v>
      </c>
      <c r="C928" s="198"/>
      <c r="D928" s="73">
        <v>3</v>
      </c>
      <c r="E928" s="84">
        <f ca="1">COUNTIF($G$6:G928,G928)+COUNTIF(OFFSET($P$6,0,0,IF(MOD(ROW(P928),5)&lt;&gt;0,INT((ROW(P928)-ROW($P$6)+1)/5)*5,INT((ROW(P928)-ROW($P$6))/5)*5),1),G928)</f>
        <v>155</v>
      </c>
      <c r="F928" s="84">
        <f t="shared" ca="1" si="385"/>
        <v>155</v>
      </c>
      <c r="G928" s="182" t="str">
        <f>TKB!$C$26</f>
        <v>Toán</v>
      </c>
      <c r="H928" s="81"/>
      <c r="I928" s="82" t="str">
        <f t="shared" ca="1" si="386"/>
        <v>Luyện tập chung.</v>
      </c>
      <c r="J928" s="83" t="str">
        <f t="shared" ca="1" si="392"/>
        <v>SGK, bảng phụ, MT-MC</v>
      </c>
      <c r="K928" s="72"/>
      <c r="L928" s="198"/>
      <c r="M928" s="73">
        <v>3</v>
      </c>
      <c r="N928" s="84" t="str">
        <f ca="1">IF(P928=0,"",COUNTIF($P$6:P928,P928)+COUNTIF(OFFSET($G$6,0,0,INT((ROW(G928)-ROW($G$6))/5+1)*5,1),P928))</f>
        <v/>
      </c>
      <c r="O928" s="74" t="str">
        <f t="shared" si="388"/>
        <v/>
      </c>
      <c r="P928" s="185">
        <f>TKB!$D$26</f>
        <v>0</v>
      </c>
      <c r="Q928" s="81"/>
      <c r="R928" s="82" t="str">
        <f t="shared" si="389"/>
        <v/>
      </c>
      <c r="S928" s="83" t="str">
        <f t="shared" si="390"/>
        <v/>
      </c>
      <c r="U928" s="42"/>
      <c r="V928" s="122"/>
      <c r="W928" s="126"/>
      <c r="X928" s="78"/>
    </row>
    <row r="929" spans="1:24" s="77" customFormat="1" ht="24" customHeight="1" x14ac:dyDescent="0.2">
      <c r="A929" s="34" t="str">
        <f t="shared" si="391"/>
        <v/>
      </c>
      <c r="B929" s="35">
        <f t="shared" si="379"/>
        <v>31</v>
      </c>
      <c r="C929" s="198"/>
      <c r="D929" s="79">
        <v>4</v>
      </c>
      <c r="E929" s="84">
        <f ca="1">COUNTIF($G$6:G929,G929)+COUNTIF(OFFSET($P$6,0,0,IF(MOD(ROW(P929),5)&lt;&gt;0,INT((ROW(P929)-ROW($P$6)+1)/5)*5,INT((ROW(P929)-ROW($P$6))/5)*5),1),G929)</f>
        <v>31</v>
      </c>
      <c r="F929" s="84">
        <f t="shared" ca="1" si="385"/>
        <v>31</v>
      </c>
      <c r="G929" s="182" t="str">
        <f>TKB!$C$27</f>
        <v>Đạo đức</v>
      </c>
      <c r="H929" s="81"/>
      <c r="I929" s="82" t="str">
        <f t="shared" ca="1" si="386"/>
        <v>Bảo vệ loài vật có ích (tiết 2)</v>
      </c>
      <c r="J929" s="83" t="str">
        <f t="shared" ca="1" si="392"/>
        <v>Tranh, máy chiếu</v>
      </c>
      <c r="K929" s="72"/>
      <c r="L929" s="198"/>
      <c r="M929" s="79">
        <v>4</v>
      </c>
      <c r="N929" s="84" t="str">
        <f ca="1">IF(P929=0,"",COUNTIF($P$6:P929,P929)+COUNTIF(OFFSET($G$6,0,0,INT((ROW(G929)-ROW($G$6))/5+1)*5,1),P929))</f>
        <v/>
      </c>
      <c r="O929" s="84" t="str">
        <f t="shared" si="388"/>
        <v/>
      </c>
      <c r="P929" s="182">
        <f>TKB!$D$27</f>
        <v>0</v>
      </c>
      <c r="Q929" s="81"/>
      <c r="R929" s="82" t="str">
        <f t="shared" si="389"/>
        <v/>
      </c>
      <c r="S929" s="83" t="str">
        <f t="shared" si="390"/>
        <v/>
      </c>
      <c r="U929" s="42"/>
      <c r="V929" s="122"/>
      <c r="W929" s="126"/>
      <c r="X929" s="78"/>
    </row>
    <row r="930" spans="1:24" s="77" customFormat="1" ht="24" customHeight="1" thickBot="1" x14ac:dyDescent="0.25">
      <c r="A930" s="34" t="str">
        <f t="shared" si="391"/>
        <v/>
      </c>
      <c r="B930" s="35">
        <f t="shared" si="379"/>
        <v>31</v>
      </c>
      <c r="C930" s="199"/>
      <c r="D930" s="96">
        <v>5</v>
      </c>
      <c r="E930" s="97">
        <f ca="1">COUNTIF($G$6:G930,G930)+COUNTIF(OFFSET($P$6,0,0,IF(MOD(ROW(P930),5)&lt;&gt;0,INT((ROW(P930)-ROW($P$6)+1)/5)*5,INT((ROW(P930)-ROW($P$6))/5)*5),1),G930)</f>
        <v>400</v>
      </c>
      <c r="F930" s="97" t="str">
        <f t="shared" si="385"/>
        <v/>
      </c>
      <c r="G930" s="184">
        <f>TKB!$C$28</f>
        <v>0</v>
      </c>
      <c r="H930" s="98" t="str">
        <f t="shared" ref="H930" si="393">IF(AND($M$1&lt;&gt;"",F930&lt;&gt;""),$M$1,IF(LEN(G930)&gt;$Q$1,RIGHT(G930,$Q$1),""))</f>
        <v/>
      </c>
      <c r="I930" s="99" t="str">
        <f t="shared" si="386"/>
        <v/>
      </c>
      <c r="J930" s="100" t="str">
        <f t="shared" si="392"/>
        <v/>
      </c>
      <c r="K930" s="72"/>
      <c r="L930" s="199"/>
      <c r="M930" s="101">
        <v>5</v>
      </c>
      <c r="N930" s="97" t="str">
        <f ca="1">IF(P930=0,"",COUNTIF($P$6:P930,P930)+COUNTIF(OFFSET($G$6,0,0,INT((ROW(G930)-ROW($G$6))/5+1)*5,1),P930))</f>
        <v/>
      </c>
      <c r="O930" s="97" t="str">
        <f t="shared" si="388"/>
        <v/>
      </c>
      <c r="P930" s="184">
        <f>TKB!$D$28</f>
        <v>0</v>
      </c>
      <c r="Q930" s="98" t="str">
        <f t="shared" ref="Q930" si="394">IF(AND($M$1&lt;&gt;"",O930&lt;&gt;""),$M$1,IF(LEN(P930)&gt;$Q$1,RIGHT(P930,$Q$1),""))</f>
        <v/>
      </c>
      <c r="R930" s="99" t="str">
        <f t="shared" si="389"/>
        <v/>
      </c>
      <c r="S930" s="100" t="str">
        <f t="shared" si="390"/>
        <v/>
      </c>
      <c r="U930" s="42"/>
      <c r="V930" s="122"/>
      <c r="W930" s="126"/>
      <c r="X930" s="78"/>
    </row>
    <row r="931" spans="1:24" s="34" customFormat="1" ht="24" customHeight="1" x14ac:dyDescent="0.2">
      <c r="A931" s="34" t="str">
        <f t="shared" si="391"/>
        <v/>
      </c>
      <c r="B931" s="35">
        <f t="shared" si="379"/>
        <v>31</v>
      </c>
      <c r="C931" s="206"/>
      <c r="D931" s="206"/>
      <c r="E931" s="206"/>
      <c r="F931" s="206"/>
      <c r="G931" s="206"/>
      <c r="H931" s="206"/>
      <c r="I931" s="206"/>
      <c r="J931" s="206"/>
      <c r="K931" s="179"/>
      <c r="L931" s="207"/>
      <c r="M931" s="207"/>
      <c r="N931" s="207"/>
      <c r="O931" s="207"/>
      <c r="P931" s="207"/>
      <c r="Q931" s="207"/>
      <c r="R931" s="207"/>
      <c r="S931" s="207"/>
      <c r="U931" s="42"/>
      <c r="V931" s="122"/>
      <c r="W931" s="126"/>
      <c r="X931" s="43"/>
    </row>
    <row r="932" spans="1:24" s="34" customFormat="1" ht="57.95" customHeight="1" x14ac:dyDescent="0.2">
      <c r="A932" s="34" t="str">
        <f t="shared" si="391"/>
        <v/>
      </c>
      <c r="B932" s="35">
        <f t="shared" ref="B932" si="395">+B933</f>
        <v>32</v>
      </c>
      <c r="C932" s="102" t="str">
        <f>'HUONG DAN'!B54</f>
        <v>©Trường Tiểu học Lê Ngọc Hân, Gia Lâm</v>
      </c>
      <c r="D932" s="179"/>
      <c r="E932" s="103"/>
      <c r="F932" s="103"/>
      <c r="G932" s="104"/>
      <c r="H932" s="104"/>
      <c r="I932" s="104"/>
      <c r="J932" s="104"/>
      <c r="K932" s="104"/>
      <c r="L932" s="180"/>
      <c r="M932" s="180"/>
      <c r="N932" s="105"/>
      <c r="O932" s="105"/>
      <c r="P932" s="106"/>
      <c r="Q932" s="106"/>
      <c r="R932" s="208"/>
      <c r="S932" s="208"/>
      <c r="U932" s="42"/>
      <c r="V932" s="122"/>
      <c r="W932" s="126"/>
      <c r="X932" s="43"/>
    </row>
    <row r="933" spans="1:24" s="34" customFormat="1" ht="24" customHeight="1" thickBot="1" x14ac:dyDescent="0.25">
      <c r="A933" s="34" t="str">
        <f t="shared" si="391"/>
        <v/>
      </c>
      <c r="B933" s="35">
        <f t="shared" ref="B933" si="396">+C933</f>
        <v>32</v>
      </c>
      <c r="C933" s="203">
        <f>+C903+1</f>
        <v>32</v>
      </c>
      <c r="D933" s="203"/>
      <c r="E933" s="44"/>
      <c r="F933" s="103" t="str">
        <f>CONCATENATE("(Từ ngày ",DAY(V933)&amp;"/"&amp; MONTH(V933) &amp;"/"&amp;YEAR(V933)&amp; " đến ngày "  &amp;DAY(V933+4)&amp;  "/" &amp; MONTH(V933+4) &amp; "/" &amp; YEAR(V933+4),")")</f>
        <v>(Từ ngày 12/4/2021 đến ngày 16/4/2021)</v>
      </c>
      <c r="G933" s="104"/>
      <c r="H933" s="104"/>
      <c r="I933" s="40"/>
      <c r="J933" s="40"/>
      <c r="K933" s="40"/>
      <c r="L933" s="48"/>
      <c r="M933" s="48"/>
      <c r="N933" s="49"/>
      <c r="O933" s="49"/>
      <c r="P933" s="50"/>
      <c r="Q933" s="50"/>
      <c r="R933" s="47"/>
      <c r="S933" s="47"/>
      <c r="U933" s="51" t="s">
        <v>32</v>
      </c>
      <c r="V933" s="122">
        <f>$U$1+(C933-1)*7+W933</f>
        <v>44298</v>
      </c>
      <c r="W933" s="127">
        <v>0</v>
      </c>
      <c r="X933" s="43"/>
    </row>
    <row r="934" spans="1:24" s="52" customFormat="1" ht="24" customHeight="1" x14ac:dyDescent="0.2">
      <c r="A934" s="34" t="str">
        <f t="shared" si="391"/>
        <v/>
      </c>
      <c r="B934" s="35">
        <f t="shared" ref="B934:B935" si="397">+B933</f>
        <v>32</v>
      </c>
      <c r="C934" s="204" t="s">
        <v>31</v>
      </c>
      <c r="D934" s="204"/>
      <c r="E934" s="205"/>
      <c r="F934" s="204"/>
      <c r="G934" s="204"/>
      <c r="H934" s="204"/>
      <c r="I934" s="204"/>
      <c r="J934" s="204"/>
      <c r="K934" s="107"/>
      <c r="L934" s="204" t="s">
        <v>0</v>
      </c>
      <c r="M934" s="204"/>
      <c r="N934" s="204"/>
      <c r="O934" s="204"/>
      <c r="P934" s="204"/>
      <c r="Q934" s="204"/>
      <c r="R934" s="204"/>
      <c r="S934" s="204"/>
      <c r="U934" s="42"/>
      <c r="V934" s="123"/>
      <c r="W934" s="128"/>
      <c r="X934" s="53"/>
    </row>
    <row r="935" spans="1:24" s="64" customFormat="1" ht="42.75" x14ac:dyDescent="0.2">
      <c r="A935" s="34" t="str">
        <f t="shared" si="391"/>
        <v/>
      </c>
      <c r="B935" s="35">
        <f t="shared" si="397"/>
        <v>32</v>
      </c>
      <c r="C935" s="108" t="s">
        <v>1</v>
      </c>
      <c r="D935" s="109" t="s">
        <v>2</v>
      </c>
      <c r="E935" s="110" t="s">
        <v>25</v>
      </c>
      <c r="F935" s="110" t="s">
        <v>3</v>
      </c>
      <c r="G935" s="111" t="s">
        <v>10</v>
      </c>
      <c r="H935" s="111" t="s">
        <v>24</v>
      </c>
      <c r="I935" s="111" t="s">
        <v>4</v>
      </c>
      <c r="J935" s="112" t="s">
        <v>5</v>
      </c>
      <c r="K935" s="59"/>
      <c r="L935" s="60" t="s">
        <v>1</v>
      </c>
      <c r="M935" s="61" t="s">
        <v>2</v>
      </c>
      <c r="N935" s="62" t="s">
        <v>25</v>
      </c>
      <c r="O935" s="56" t="s">
        <v>3</v>
      </c>
      <c r="P935" s="63" t="s">
        <v>11</v>
      </c>
      <c r="Q935" s="63" t="s">
        <v>24</v>
      </c>
      <c r="R935" s="63" t="s">
        <v>4</v>
      </c>
      <c r="S935" s="58" t="s">
        <v>5</v>
      </c>
      <c r="U935" s="65"/>
      <c r="V935" s="124"/>
      <c r="W935" s="129"/>
      <c r="X935" s="66"/>
    </row>
    <row r="936" spans="1:24" s="77" customFormat="1" ht="24" customHeight="1" x14ac:dyDescent="0.2">
      <c r="A936" s="34" t="str">
        <f t="shared" si="391"/>
        <v/>
      </c>
      <c r="B936" s="35">
        <f t="shared" si="379"/>
        <v>32</v>
      </c>
      <c r="C936" s="197" t="str">
        <f>CONCATENATE("Hai  ",CHAR(10),DAY(V933),"/",MONTH(V933))</f>
        <v>Hai  
12/4</v>
      </c>
      <c r="D936" s="67">
        <v>1</v>
      </c>
      <c r="E936" s="68">
        <f ca="1">COUNTIF($G$6:G936,G936)+COUNTIF(OFFSET($P$6,0,0,IF(MOD(ROW(P936),5)&lt;&gt;0,INT((ROW(P936)-ROW($P$6)+1)/5)*5,INT((ROW(P936)-ROW($P$6))/5)*5),1),G936)</f>
        <v>32</v>
      </c>
      <c r="F936" s="68">
        <f t="shared" ref="F936:F960" ca="1" si="398">IF(G936=0,"",VLOOKUP(E936&amp;G936,PPCT,2,0))</f>
        <v>32</v>
      </c>
      <c r="G936" s="181" t="str">
        <f>TKB!$C$4</f>
        <v>HĐTT-CC</v>
      </c>
      <c r="H936" s="69"/>
      <c r="I936" s="70" t="str">
        <f t="shared" ref="I936:I960" ca="1" si="399">IF(G936=0,"",VLOOKUP(E936&amp;G936,PPCT,6,0))</f>
        <v>Chào cờ</v>
      </c>
      <c r="J936" s="71">
        <f t="shared" ref="J936:J948" ca="1" si="400">IF(G936=0,"",VLOOKUP(E936&amp;G936,PPCT,7,0))</f>
        <v>0</v>
      </c>
      <c r="K936" s="72"/>
      <c r="L936" s="198" t="str">
        <f>+C936</f>
        <v>Hai  
12/4</v>
      </c>
      <c r="M936" s="73">
        <v>1</v>
      </c>
      <c r="N936" s="74">
        <f ca="1">IF(P936=0,"",COUNTIF($P$6:P936,P936)+COUNTIF(OFFSET($G$6,0,0,INT((ROW(G936)-ROW($G$6))/5+1)*5,1),P936))</f>
        <v>32</v>
      </c>
      <c r="O936" s="68">
        <f t="shared" ref="O936:O960" ca="1" si="401">IF(P936=0,"",VLOOKUP(N936&amp;P936,PPCT,2,0))</f>
        <v>32</v>
      </c>
      <c r="P936" s="185" t="str">
        <f>TKB!$D$4</f>
        <v>Âm nhạc</v>
      </c>
      <c r="Q936" s="69"/>
      <c r="R936" s="75" t="str">
        <f t="shared" ref="R936:R960" ca="1" si="402">IF(P936=0,"",VLOOKUP(N936&amp;P936,PPCT,6,0))</f>
        <v>Ôn tập 2 bài hát: Chim chích bông, Chú Ếch con.</v>
      </c>
      <c r="S936" s="76">
        <f t="shared" ref="S936:S960" ca="1" si="403">IF(P936=0,"",VLOOKUP(N936&amp;P936,PPCT,7,0))</f>
        <v>0</v>
      </c>
      <c r="U936" s="42"/>
      <c r="V936" s="122"/>
      <c r="W936" s="126"/>
      <c r="X936" s="78"/>
    </row>
    <row r="937" spans="1:24" s="77" customFormat="1" ht="24" customHeight="1" x14ac:dyDescent="0.2">
      <c r="A937" s="34" t="str">
        <f t="shared" si="391"/>
        <v/>
      </c>
      <c r="B937" s="35">
        <f t="shared" si="379"/>
        <v>32</v>
      </c>
      <c r="C937" s="198"/>
      <c r="D937" s="79">
        <v>2</v>
      </c>
      <c r="E937" s="80">
        <f ca="1">COUNTIF($G$6:G937,G937)+COUNTIF(OFFSET($P$6,0,0,IF(MOD(ROW(P937),5)&lt;&gt;0,INT((ROW(P937)-ROW($P$6)+1)/5)*5,INT((ROW(P937)-ROW($P$6))/5)*5),1),G937)</f>
        <v>156</v>
      </c>
      <c r="F937" s="80">
        <f t="shared" ca="1" si="398"/>
        <v>156</v>
      </c>
      <c r="G937" s="182" t="str">
        <f>TKB!$C$5</f>
        <v>Toán</v>
      </c>
      <c r="H937" s="81"/>
      <c r="I937" s="82" t="str">
        <f t="shared" ca="1" si="399"/>
        <v>Luyện tập.</v>
      </c>
      <c r="J937" s="83" t="str">
        <f t="shared" ca="1" si="400"/>
        <v>SGK, bảng phụ, MT-MC</v>
      </c>
      <c r="K937" s="72"/>
      <c r="L937" s="198"/>
      <c r="M937" s="79">
        <v>2</v>
      </c>
      <c r="N937" s="84">
        <f ca="1">IF(P937=0,"",COUNTIF($P$6:P937,P937)+COUNTIF(OFFSET($G$6,0,0,INT((ROW(G937)-ROW($G$6))/5+1)*5,1),P937))</f>
        <v>63</v>
      </c>
      <c r="O937" s="84">
        <f t="shared" ca="1" si="401"/>
        <v>63</v>
      </c>
      <c r="P937" s="182" t="str">
        <f>TKB!$D$5</f>
        <v>Thể dục</v>
      </c>
      <c r="Q937" s="81"/>
      <c r="R937" s="82" t="str">
        <f t="shared" ca="1" si="402"/>
        <v>Chuyền cầu. TC:”Ném bóng trúng đích”.</v>
      </c>
      <c r="S937" s="85">
        <f t="shared" ca="1" si="403"/>
        <v>0</v>
      </c>
      <c r="U937" s="42"/>
      <c r="V937" s="122"/>
      <c r="W937" s="126"/>
      <c r="X937" s="78"/>
    </row>
    <row r="938" spans="1:24" s="77" customFormat="1" ht="24" customHeight="1" x14ac:dyDescent="0.2">
      <c r="A938" s="34" t="str">
        <f t="shared" si="391"/>
        <v/>
      </c>
      <c r="B938" s="35">
        <f t="shared" si="379"/>
        <v>32</v>
      </c>
      <c r="C938" s="198"/>
      <c r="D938" s="73">
        <v>3</v>
      </c>
      <c r="E938" s="84">
        <f ca="1">COUNTIF($G$6:G938,G938)+COUNTIF(OFFSET($P$6,0,0,IF(MOD(ROW(P938),5)&lt;&gt;0,INT((ROW(P938)-ROW($P$6)+1)/5)*5,INT((ROW(P938)-ROW($P$6))/5)*5),1),G938)</f>
        <v>94</v>
      </c>
      <c r="F938" s="84">
        <f t="shared" ca="1" si="398"/>
        <v>94</v>
      </c>
      <c r="G938" s="182" t="str">
        <f>TKB!$C$6</f>
        <v>Tập đọc</v>
      </c>
      <c r="H938" s="81"/>
      <c r="I938" s="82" t="str">
        <f t="shared" ca="1" si="399"/>
        <v>Chuyện quả bầu</v>
      </c>
      <c r="J938" s="83" t="str">
        <f t="shared" ca="1" si="400"/>
        <v>Máy chiếu, GAĐT</v>
      </c>
      <c r="K938" s="72"/>
      <c r="L938" s="198"/>
      <c r="M938" s="73">
        <v>3</v>
      </c>
      <c r="N938" s="84">
        <f ca="1">IF(P938=0,"",COUNTIF($P$6:P938,P938)+COUNTIF(OFFSET($G$6,0,0,INT((ROW(G938)-ROW($G$6))/5+1)*5,1),P938))</f>
        <v>94</v>
      </c>
      <c r="O938" s="74">
        <f t="shared" ca="1" si="401"/>
        <v>94</v>
      </c>
      <c r="P938" s="185" t="str">
        <f>TKB!$D$6</f>
        <v>HDH-TV</v>
      </c>
      <c r="Q938" s="81"/>
      <c r="R938" s="75" t="str">
        <f t="shared" ca="1" si="402"/>
        <v>Tập làm văn</v>
      </c>
      <c r="S938" s="83" t="str">
        <f t="shared" ca="1" si="403"/>
        <v>Vở CEHTV, BP, PM</v>
      </c>
      <c r="U938" s="42"/>
      <c r="V938" s="122"/>
      <c r="W938" s="126"/>
      <c r="X938" s="78"/>
    </row>
    <row r="939" spans="1:24" s="77" customFormat="1" ht="24" customHeight="1" x14ac:dyDescent="0.2">
      <c r="A939" s="34" t="str">
        <f t="shared" si="391"/>
        <v/>
      </c>
      <c r="B939" s="35">
        <f t="shared" si="379"/>
        <v>32</v>
      </c>
      <c r="C939" s="198"/>
      <c r="D939" s="79">
        <v>4</v>
      </c>
      <c r="E939" s="84">
        <f ca="1">COUNTIF($G$6:G939,G939)+COUNTIF(OFFSET($P$6,0,0,IF(MOD(ROW(P939),5)&lt;&gt;0,INT((ROW(P939)-ROW($P$6)+1)/5)*5,INT((ROW(P939)-ROW($P$6))/5)*5),1),G939)</f>
        <v>95</v>
      </c>
      <c r="F939" s="84">
        <f t="shared" ca="1" si="398"/>
        <v>95</v>
      </c>
      <c r="G939" s="182" t="str">
        <f>TKB!$C$7</f>
        <v>Tập đọc</v>
      </c>
      <c r="H939" s="81"/>
      <c r="I939" s="82" t="str">
        <f t="shared" ca="1" si="399"/>
        <v>Chuyện quả bầu</v>
      </c>
      <c r="J939" s="83" t="str">
        <f t="shared" ca="1" si="400"/>
        <v>Máy chiếu, GAĐT</v>
      </c>
      <c r="K939" s="72"/>
      <c r="L939" s="198"/>
      <c r="M939" s="79">
        <v>4</v>
      </c>
      <c r="N939" s="84" t="str">
        <f ca="1">IF(P939=0,"",COUNTIF($P$6:P939,P939)+COUNTIF(OFFSET($G$6,0,0,INT((ROW(G939)-ROW($G$6))/5+1)*5,1),P939))</f>
        <v/>
      </c>
      <c r="O939" s="84" t="str">
        <f t="shared" si="401"/>
        <v/>
      </c>
      <c r="P939" s="182">
        <f>TKB!$D$7</f>
        <v>0</v>
      </c>
      <c r="Q939" s="81"/>
      <c r="R939" s="82" t="str">
        <f t="shared" si="402"/>
        <v/>
      </c>
      <c r="S939" s="76" t="str">
        <f t="shared" si="403"/>
        <v/>
      </c>
      <c r="U939" s="42"/>
      <c r="V939" s="122"/>
      <c r="W939" s="126"/>
      <c r="X939" s="78"/>
    </row>
    <row r="940" spans="1:24" s="77" customFormat="1" ht="24" customHeight="1" x14ac:dyDescent="0.2">
      <c r="A940" s="34" t="str">
        <f t="shared" si="391"/>
        <v/>
      </c>
      <c r="B940" s="35">
        <f t="shared" si="379"/>
        <v>32</v>
      </c>
      <c r="C940" s="198"/>
      <c r="D940" s="87">
        <v>5</v>
      </c>
      <c r="E940" s="88">
        <f ca="1">COUNTIF($G$6:G940,G940)+COUNTIF(OFFSET($P$6,0,0,IF(MOD(ROW(P940),5)&lt;&gt;0,INT((ROW(P940)-ROW($P$6)+1)/5)*5,INT((ROW(P940)-ROW($P$6))/5)*5),1),G940)</f>
        <v>404</v>
      </c>
      <c r="F940" s="88" t="str">
        <f t="shared" si="398"/>
        <v/>
      </c>
      <c r="G940" s="183">
        <f>TKB!$C$8</f>
        <v>0</v>
      </c>
      <c r="H940" s="89"/>
      <c r="I940" s="90" t="str">
        <f t="shared" si="399"/>
        <v/>
      </c>
      <c r="J940" s="91" t="str">
        <f t="shared" si="400"/>
        <v/>
      </c>
      <c r="K940" s="72"/>
      <c r="L940" s="198"/>
      <c r="M940" s="87">
        <v>5</v>
      </c>
      <c r="N940" s="84" t="str">
        <f ca="1">IF(P940=0,"",COUNTIF($P$6:P940,P940)+COUNTIF(OFFSET($G$6,0,0,INT((ROW(G940)-ROW($G$6))/5+1)*5,1),P940))</f>
        <v/>
      </c>
      <c r="O940" s="92" t="str">
        <f t="shared" si="401"/>
        <v/>
      </c>
      <c r="P940" s="183">
        <f>TKB!$D$8</f>
        <v>0</v>
      </c>
      <c r="Q940" s="89"/>
      <c r="R940" s="90" t="str">
        <f t="shared" si="402"/>
        <v/>
      </c>
      <c r="S940" s="91" t="str">
        <f t="shared" si="403"/>
        <v/>
      </c>
      <c r="U940" s="42"/>
      <c r="V940" s="122"/>
      <c r="W940" s="126"/>
      <c r="X940" s="78"/>
    </row>
    <row r="941" spans="1:24" s="77" customFormat="1" ht="24" customHeight="1" x14ac:dyDescent="0.2">
      <c r="A941" s="34" t="str">
        <f t="shared" si="391"/>
        <v/>
      </c>
      <c r="B941" s="35">
        <f t="shared" si="379"/>
        <v>32</v>
      </c>
      <c r="C941" s="200" t="str">
        <f>CONCATENATE("Ba  ",CHAR(10),DAY(V933+1),"/",MONTH(V933+1))</f>
        <v>Ba  
13/4</v>
      </c>
      <c r="D941" s="67">
        <v>1</v>
      </c>
      <c r="E941" s="68">
        <f ca="1">COUNTIF($G$6:G941,G941)+COUNTIF(OFFSET($P$6,0,0,IF(MOD(ROW(P941),5)&lt;&gt;0,INT((ROW(P941)-ROW($P$6)+1)/5)*5,INT((ROW(P941)-ROW($P$6))/5)*5),1),G941)</f>
        <v>63</v>
      </c>
      <c r="F941" s="68">
        <f t="shared" ca="1" si="398"/>
        <v>63</v>
      </c>
      <c r="G941" s="182" t="str">
        <f>TKB!$C$9</f>
        <v>Chính tả</v>
      </c>
      <c r="H941" s="93"/>
      <c r="I941" s="70" t="str">
        <f t="shared" ca="1" si="399"/>
        <v>TC: Chuyện quả bầu.</v>
      </c>
      <c r="J941" s="71" t="str">
        <f t="shared" ca="1" si="400"/>
        <v>vở mẫu, MT-MC</v>
      </c>
      <c r="K941" s="72"/>
      <c r="L941" s="200" t="str">
        <f>+C941</f>
        <v>Ba  
13/4</v>
      </c>
      <c r="M941" s="67">
        <v>1</v>
      </c>
      <c r="N941" s="94">
        <f ca="1">IF(P941=0,"",COUNTIF($P$6:P941,P941)+COUNTIF(OFFSET($G$6,0,0,INT((ROW(G941)-ROW($G$6))/5+1)*5,1),P941))</f>
        <v>32</v>
      </c>
      <c r="O941" s="94">
        <f t="shared" ca="1" si="401"/>
        <v>32</v>
      </c>
      <c r="P941" s="181" t="str">
        <f>TKB!$D$9</f>
        <v>Kể chuyện</v>
      </c>
      <c r="Q941" s="93"/>
      <c r="R941" s="70" t="str">
        <f t="shared" ca="1" si="402"/>
        <v>Chuyện quả bầu</v>
      </c>
      <c r="S941" s="71" t="str">
        <f t="shared" ca="1" si="403"/>
        <v>Tranh SGK</v>
      </c>
      <c r="U941" s="42"/>
      <c r="V941" s="122"/>
      <c r="W941" s="126"/>
      <c r="X941" s="78"/>
    </row>
    <row r="942" spans="1:24" s="77" customFormat="1" ht="24" customHeight="1" x14ac:dyDescent="0.2">
      <c r="A942" s="34" t="str">
        <f t="shared" si="391"/>
        <v/>
      </c>
      <c r="B942" s="35">
        <f t="shared" si="379"/>
        <v>32</v>
      </c>
      <c r="C942" s="201"/>
      <c r="D942" s="79">
        <v>2</v>
      </c>
      <c r="E942" s="80">
        <f ca="1">COUNTIF($G$6:G942,G942)+COUNTIF(OFFSET($P$6,0,0,IF(MOD(ROW(P942),5)&lt;&gt;0,INT((ROW(P942)-ROW($P$6)+1)/5)*5,INT((ROW(P942)-ROW($P$6))/5)*5),1),G942)</f>
        <v>157</v>
      </c>
      <c r="F942" s="80">
        <f t="shared" ca="1" si="398"/>
        <v>157</v>
      </c>
      <c r="G942" s="182" t="str">
        <f>TKB!$C$10</f>
        <v>Toán</v>
      </c>
      <c r="H942" s="81"/>
      <c r="I942" s="82" t="str">
        <f t="shared" ca="1" si="399"/>
        <v>Luyện tập chung.</v>
      </c>
      <c r="J942" s="83" t="str">
        <f t="shared" ca="1" si="400"/>
        <v>SGK, bảng phụ, MT-MC</v>
      </c>
      <c r="K942" s="72"/>
      <c r="L942" s="201"/>
      <c r="M942" s="79">
        <v>2</v>
      </c>
      <c r="N942" s="84">
        <f ca="1">IF(P942=0,"",COUNTIF($P$6:P942,P942)+COUNTIF(OFFSET($G$6,0,0,INT((ROW(G942)-ROW($G$6))/5+1)*5,1),P942))</f>
        <v>64</v>
      </c>
      <c r="O942" s="84">
        <f t="shared" ca="1" si="401"/>
        <v>64</v>
      </c>
      <c r="P942" s="182" t="str">
        <f>TKB!$D$10</f>
        <v>Thể dục</v>
      </c>
      <c r="Q942" s="81"/>
      <c r="R942" s="82" t="str">
        <f t="shared" ca="1" si="402"/>
        <v>Chuyền cầu. TC:”Nhanh lên bạn ơi”.</v>
      </c>
      <c r="S942" s="83">
        <f t="shared" ca="1" si="403"/>
        <v>0</v>
      </c>
      <c r="U942" s="42"/>
      <c r="V942" s="122"/>
      <c r="W942" s="126"/>
      <c r="X942" s="78"/>
    </row>
    <row r="943" spans="1:24" s="77" customFormat="1" ht="24" customHeight="1" x14ac:dyDescent="0.2">
      <c r="A943" s="34" t="str">
        <f t="shared" si="391"/>
        <v/>
      </c>
      <c r="B943" s="35">
        <f t="shared" si="379"/>
        <v>32</v>
      </c>
      <c r="C943" s="201"/>
      <c r="D943" s="79">
        <v>3</v>
      </c>
      <c r="E943" s="80">
        <f ca="1">COUNTIF($G$6:G943,G943)+COUNTIF(OFFSET($P$6,0,0,IF(MOD(ROW(P943),5)&lt;&gt;0,INT((ROW(P943)-ROW($P$6)+1)/5)*5,INT((ROW(P943)-ROW($P$6))/5)*5),1),G943)</f>
        <v>32</v>
      </c>
      <c r="F943" s="80">
        <f t="shared" ca="1" si="398"/>
        <v>32</v>
      </c>
      <c r="G943" s="182" t="str">
        <f>TKB!$C$11</f>
        <v>Mĩ thuật</v>
      </c>
      <c r="H943" s="81"/>
      <c r="I943" s="82" t="str">
        <f t="shared" ca="1" si="399"/>
        <v>Em đến trường</v>
      </c>
      <c r="J943" s="83">
        <f t="shared" ca="1" si="400"/>
        <v>0</v>
      </c>
      <c r="K943" s="72"/>
      <c r="L943" s="201"/>
      <c r="M943" s="73">
        <v>3</v>
      </c>
      <c r="N943" s="84">
        <f ca="1">IF(P943=0,"",COUNTIF($P$6:P943,P943)+COUNTIF(OFFSET($G$6,0,0,INT((ROW(G943)-ROW($G$6))/5+1)*5,1),P943))</f>
        <v>95</v>
      </c>
      <c r="O943" s="74">
        <f t="shared" ca="1" si="401"/>
        <v>95</v>
      </c>
      <c r="P943" s="185" t="str">
        <f>TKB!$D$11</f>
        <v>HDH-TV</v>
      </c>
      <c r="Q943" s="81"/>
      <c r="R943" s="82" t="str">
        <f t="shared" ca="1" si="402"/>
        <v>Tập đọc-Chính tả</v>
      </c>
      <c r="S943" s="83" t="str">
        <f t="shared" ca="1" si="403"/>
        <v>Vở CEHTV, BP, PM</v>
      </c>
      <c r="U943" s="42"/>
      <c r="V943" s="122"/>
      <c r="W943" s="126"/>
      <c r="X943" s="78"/>
    </row>
    <row r="944" spans="1:24" s="77" customFormat="1" ht="24" customHeight="1" x14ac:dyDescent="0.2">
      <c r="A944" s="34" t="str">
        <f t="shared" si="391"/>
        <v/>
      </c>
      <c r="B944" s="35">
        <f t="shared" si="379"/>
        <v>32</v>
      </c>
      <c r="C944" s="201"/>
      <c r="D944" s="79">
        <v>4</v>
      </c>
      <c r="E944" s="84">
        <f ca="1">COUNTIF($G$6:G944,G944)+COUNTIF(OFFSET($P$6,0,0,IF(MOD(ROW(P944),5)&lt;&gt;0,INT((ROW(P944)-ROW($P$6)+1)/5)*5,INT((ROW(P944)-ROW($P$6))/5)*5),1),G944)</f>
        <v>63</v>
      </c>
      <c r="F944" s="84">
        <f t="shared" ca="1" si="398"/>
        <v>63</v>
      </c>
      <c r="G944" s="182" t="str">
        <f>TKB!$C$12</f>
        <v>Tiếng Anh</v>
      </c>
      <c r="H944" s="81"/>
      <c r="I944" s="82" t="str">
        <f t="shared" ca="1" si="399"/>
        <v>Unit 10. Lesson 6</v>
      </c>
      <c r="J944" s="83">
        <f t="shared" ca="1" si="400"/>
        <v>0</v>
      </c>
      <c r="K944" s="72"/>
      <c r="L944" s="201"/>
      <c r="M944" s="79">
        <v>4</v>
      </c>
      <c r="N944" s="84">
        <f ca="1">IF(P944=0,"",COUNTIF($P$6:P944,P944)+COUNTIF(OFFSET($G$6,0,0,INT((ROW(G944)-ROW($G$6))/5+1)*5,1),P944))</f>
        <v>94</v>
      </c>
      <c r="O944" s="84" t="e">
        <f t="shared" ca="1" si="401"/>
        <v>#N/A</v>
      </c>
      <c r="P944" s="182" t="str">
        <f>TKB!$D$12</f>
        <v>HDH-T</v>
      </c>
      <c r="Q944" s="81"/>
      <c r="R944" s="82" t="e">
        <f t="shared" ca="1" si="402"/>
        <v>#N/A</v>
      </c>
      <c r="S944" s="83" t="e">
        <f t="shared" ca="1" si="403"/>
        <v>#N/A</v>
      </c>
      <c r="U944" s="42"/>
      <c r="V944" s="122"/>
      <c r="W944" s="126"/>
      <c r="X944" s="78"/>
    </row>
    <row r="945" spans="1:24" s="77" customFormat="1" ht="24" customHeight="1" x14ac:dyDescent="0.2">
      <c r="A945" s="34" t="str">
        <f t="shared" si="391"/>
        <v/>
      </c>
      <c r="B945" s="35">
        <f t="shared" si="379"/>
        <v>32</v>
      </c>
      <c r="C945" s="202"/>
      <c r="D945" s="95">
        <v>5</v>
      </c>
      <c r="E945" s="88">
        <f ca="1">COUNTIF($G$6:G945,G945)+COUNTIF(OFFSET($P$6,0,0,IF(MOD(ROW(P945),5)&lt;&gt;0,INT((ROW(P945)-ROW($P$6)+1)/5)*5,INT((ROW(P945)-ROW($P$6))/5)*5),1),G945)</f>
        <v>407</v>
      </c>
      <c r="F945" s="88" t="str">
        <f t="shared" si="398"/>
        <v/>
      </c>
      <c r="G945" s="183">
        <f>TKB!$C$13</f>
        <v>0</v>
      </c>
      <c r="H945" s="89"/>
      <c r="I945" s="90" t="str">
        <f t="shared" si="399"/>
        <v/>
      </c>
      <c r="J945" s="91" t="str">
        <f t="shared" si="400"/>
        <v/>
      </c>
      <c r="K945" s="72"/>
      <c r="L945" s="202"/>
      <c r="M945" s="87">
        <v>5</v>
      </c>
      <c r="N945" s="84" t="str">
        <f ca="1">IF(P945=0,"",COUNTIF($P$6:P945,P945)+COUNTIF(OFFSET($G$6,0,0,INT((ROW(G945)-ROW($G$6))/5+1)*5,1),P945))</f>
        <v/>
      </c>
      <c r="O945" s="92" t="str">
        <f t="shared" si="401"/>
        <v/>
      </c>
      <c r="P945" s="183">
        <f>TKB!$D$13</f>
        <v>0</v>
      </c>
      <c r="Q945" s="89"/>
      <c r="R945" s="90" t="str">
        <f t="shared" si="402"/>
        <v/>
      </c>
      <c r="S945" s="91" t="str">
        <f t="shared" si="403"/>
        <v/>
      </c>
      <c r="U945" s="42"/>
      <c r="V945" s="122"/>
      <c r="W945" s="126"/>
      <c r="X945" s="78"/>
    </row>
    <row r="946" spans="1:24" s="77" customFormat="1" ht="24" customHeight="1" x14ac:dyDescent="0.2">
      <c r="A946" s="34" t="str">
        <f t="shared" si="391"/>
        <v/>
      </c>
      <c r="B946" s="35">
        <f t="shared" si="379"/>
        <v>32</v>
      </c>
      <c r="C946" s="200" t="str">
        <f>CONCATENATE("Tư ",CHAR(10),DAY(V933+2),"/",MONTH(V933+2))</f>
        <v>Tư 
14/4</v>
      </c>
      <c r="D946" s="67">
        <v>1</v>
      </c>
      <c r="E946" s="68">
        <f ca="1">COUNTIF($G$6:G946,G946)+COUNTIF(OFFSET($P$6,0,0,IF(MOD(ROW(P946),5)&lt;&gt;0,INT((ROW(P946)-ROW($P$6)+1)/5)*5,INT((ROW(P946)-ROW($P$6))/5)*5),1),G946)</f>
        <v>96</v>
      </c>
      <c r="F946" s="68">
        <f t="shared" ca="1" si="398"/>
        <v>96</v>
      </c>
      <c r="G946" s="182" t="str">
        <f>TKB!$C$14</f>
        <v>Tập đọc</v>
      </c>
      <c r="H946" s="93"/>
      <c r="I946" s="70" t="str">
        <f t="shared" ca="1" si="399"/>
        <v> Tiếng chổi tre</v>
      </c>
      <c r="J946" s="71" t="str">
        <f t="shared" ca="1" si="400"/>
        <v>Máy chiếu, GAĐT</v>
      </c>
      <c r="K946" s="72"/>
      <c r="L946" s="200" t="str">
        <f>+C946</f>
        <v>Tư 
14/4</v>
      </c>
      <c r="M946" s="67">
        <v>1</v>
      </c>
      <c r="N946" s="94">
        <f ca="1">IF(P946=0,"",COUNTIF($P$6:P946,P946)+COUNTIF(OFFSET($G$6,0,0,INT((ROW(G946)-ROW($G$6))/5+1)*5,1),P946))</f>
        <v>32</v>
      </c>
      <c r="O946" s="94">
        <f t="shared" ca="1" si="401"/>
        <v>32</v>
      </c>
      <c r="P946" s="181" t="str">
        <f>TKB!$D$14</f>
        <v>HĐTT-ĐS</v>
      </c>
      <c r="Q946" s="93"/>
      <c r="R946" s="70" t="str">
        <f t="shared" ca="1" si="402"/>
        <v>Đọc sách</v>
      </c>
      <c r="S946" s="71" t="str">
        <f t="shared" ca="1" si="403"/>
        <v>sách, truyện</v>
      </c>
      <c r="U946" s="42"/>
      <c r="V946" s="122"/>
      <c r="W946" s="126"/>
      <c r="X946" s="78"/>
    </row>
    <row r="947" spans="1:24" s="77" customFormat="1" ht="24" customHeight="1" x14ac:dyDescent="0.2">
      <c r="A947" s="34" t="str">
        <f t="shared" si="391"/>
        <v/>
      </c>
      <c r="B947" s="35">
        <f t="shared" si="379"/>
        <v>32</v>
      </c>
      <c r="C947" s="201"/>
      <c r="D947" s="79">
        <v>2</v>
      </c>
      <c r="E947" s="80">
        <f ca="1">COUNTIF($G$6:G947,G947)+COUNTIF(OFFSET($P$6,0,0,IF(MOD(ROW(P947),5)&lt;&gt;0,INT((ROW(P947)-ROW($P$6)+1)/5)*5,INT((ROW(P947)-ROW($P$6))/5)*5),1),G947)</f>
        <v>64</v>
      </c>
      <c r="F947" s="80">
        <f t="shared" ca="1" si="398"/>
        <v>64</v>
      </c>
      <c r="G947" s="182" t="str">
        <f>TKB!$C$15</f>
        <v>Tiếng Anh</v>
      </c>
      <c r="H947" s="81"/>
      <c r="I947" s="82" t="str">
        <f t="shared" ca="1" si="399"/>
        <v>Unit 10. Lesson 7+8</v>
      </c>
      <c r="J947" s="83">
        <f t="shared" ca="1" si="400"/>
        <v>0</v>
      </c>
      <c r="K947" s="72"/>
      <c r="L947" s="201"/>
      <c r="M947" s="79">
        <v>2</v>
      </c>
      <c r="N947" s="84">
        <f ca="1">IF(P947=0,"",COUNTIF($P$6:P947,P947)+COUNTIF(OFFSET($G$6,0,0,INT((ROW(G947)-ROW($G$6))/5+1)*5,1),P947))</f>
        <v>32</v>
      </c>
      <c r="O947" s="84">
        <f t="shared" ca="1" si="401"/>
        <v>35</v>
      </c>
      <c r="P947" s="181" t="str">
        <f>TKB!$D$15</f>
        <v>Âm nhạc TC</v>
      </c>
      <c r="Q947" s="81"/>
      <c r="R947" s="82" t="str">
        <f t="shared" ca="1" si="402"/>
        <v>Ôn tập các bài hát đi học</v>
      </c>
      <c r="S947" s="83">
        <f t="shared" ca="1" si="403"/>
        <v>0</v>
      </c>
      <c r="U947" s="42"/>
      <c r="V947" s="122"/>
      <c r="W947" s="126"/>
      <c r="X947" s="78"/>
    </row>
    <row r="948" spans="1:24" s="77" customFormat="1" ht="24" customHeight="1" x14ac:dyDescent="0.2">
      <c r="A948" s="34" t="str">
        <f t="shared" si="391"/>
        <v/>
      </c>
      <c r="B948" s="35">
        <f t="shared" si="379"/>
        <v>32</v>
      </c>
      <c r="C948" s="201"/>
      <c r="D948" s="79">
        <v>3</v>
      </c>
      <c r="E948" s="80">
        <f ca="1">COUNTIF($G$6:G948,G948)+COUNTIF(OFFSET($P$6,0,0,IF(MOD(ROW(P948),5)&lt;&gt;0,INT((ROW(P948)-ROW($P$6)+1)/5)*5,INT((ROW(P948)-ROW($P$6))/5)*5),1),G948)</f>
        <v>158</v>
      </c>
      <c r="F948" s="80">
        <f t="shared" ca="1" si="398"/>
        <v>158</v>
      </c>
      <c r="G948" s="182" t="str">
        <f>TKB!$C$16</f>
        <v>Toán</v>
      </c>
      <c r="H948" s="81"/>
      <c r="I948" s="82" t="str">
        <f t="shared" ca="1" si="399"/>
        <v>Luyện tập chung.</v>
      </c>
      <c r="J948" s="83" t="str">
        <f t="shared" ca="1" si="400"/>
        <v>SGK, bảng phụ, MT-MC</v>
      </c>
      <c r="K948" s="72"/>
      <c r="L948" s="201"/>
      <c r="M948" s="73">
        <v>3</v>
      </c>
      <c r="N948" s="84">
        <f ca="1">IF(P948=0,"",COUNTIF($P$6:P948,P948)+COUNTIF(OFFSET($G$6,0,0,INT((ROW(G948)-ROW($G$6))/5+1)*5,1),P948))</f>
        <v>95</v>
      </c>
      <c r="O948" s="74" t="e">
        <f t="shared" ca="1" si="401"/>
        <v>#N/A</v>
      </c>
      <c r="P948" s="185" t="str">
        <f>TKB!$D$16</f>
        <v>HDH-T</v>
      </c>
      <c r="Q948" s="81"/>
      <c r="R948" s="82" t="e">
        <f t="shared" ca="1" si="402"/>
        <v>#N/A</v>
      </c>
      <c r="S948" s="83" t="e">
        <f t="shared" ca="1" si="403"/>
        <v>#N/A</v>
      </c>
      <c r="U948" s="42"/>
      <c r="V948" s="122"/>
      <c r="W948" s="126"/>
      <c r="X948" s="78"/>
    </row>
    <row r="949" spans="1:24" s="77" customFormat="1" ht="24" customHeight="1" x14ac:dyDescent="0.2">
      <c r="A949" s="34" t="str">
        <f t="shared" si="391"/>
        <v/>
      </c>
      <c r="B949" s="35">
        <f t="shared" si="379"/>
        <v>32</v>
      </c>
      <c r="C949" s="201"/>
      <c r="D949" s="79">
        <v>4</v>
      </c>
      <c r="E949" s="84">
        <f ca="1">COUNTIF($G$6:G949,G949)+COUNTIF(OFFSET($P$6,0,0,IF(MOD(ROW(P949),5)&lt;&gt;0,INT((ROW(P949)-ROW($P$6)+1)/5)*5,INT((ROW(P949)-ROW($P$6))/5)*5),1),G949)</f>
        <v>32</v>
      </c>
      <c r="F949" s="84">
        <f t="shared" ca="1" si="398"/>
        <v>32</v>
      </c>
      <c r="G949" s="182" t="str">
        <f>TKB!$C$17</f>
        <v>Tập viết</v>
      </c>
      <c r="H949" s="81"/>
      <c r="I949" s="82" t="str">
        <f t="shared" ca="1" si="399"/>
        <v>Chữ hoa Q (kiểu 2)</v>
      </c>
      <c r="J949" s="83" t="str">
        <f ca="1">IF(G949=0,"",VLOOKUP(E949&amp;G949,PPCT,7,0))</f>
        <v xml:space="preserve">Chữ mẫu, bảng phụ, </v>
      </c>
      <c r="K949" s="72"/>
      <c r="L949" s="201"/>
      <c r="M949" s="79">
        <v>4</v>
      </c>
      <c r="N949" s="84">
        <f ca="1">IF(P949=0,"",COUNTIF($P$6:P949,P949)+COUNTIF(OFFSET($G$6,0,0,INT((ROW(G949)-ROW($G$6))/5+1)*5,1),P949))</f>
        <v>63</v>
      </c>
      <c r="O949" s="84" t="e">
        <f t="shared" ca="1" si="401"/>
        <v>#N/A</v>
      </c>
      <c r="P949" s="182" t="str">
        <f>TKB!$D$17</f>
        <v>HĐTT-CĐ</v>
      </c>
      <c r="Q949" s="81"/>
      <c r="R949" s="82" t="e">
        <f t="shared" ca="1" si="402"/>
        <v>#N/A</v>
      </c>
      <c r="S949" s="83" t="e">
        <f t="shared" ca="1" si="403"/>
        <v>#N/A</v>
      </c>
      <c r="U949" s="42"/>
      <c r="V949" s="122"/>
      <c r="W949" s="126"/>
      <c r="X949" s="78"/>
    </row>
    <row r="950" spans="1:24" s="77" customFormat="1" ht="24" customHeight="1" x14ac:dyDescent="0.2">
      <c r="A950" s="34" t="str">
        <f t="shared" si="391"/>
        <v/>
      </c>
      <c r="B950" s="35">
        <f t="shared" si="379"/>
        <v>32</v>
      </c>
      <c r="C950" s="202"/>
      <c r="D950" s="95">
        <v>5</v>
      </c>
      <c r="E950" s="88">
        <f ca="1">COUNTIF($G$6:G950,G950)+COUNTIF(OFFSET($P$6,0,0,IF(MOD(ROW(P950),5)&lt;&gt;0,INT((ROW(P950)-ROW($P$6)+1)/5)*5,INT((ROW(P950)-ROW($P$6))/5)*5),1),G950)</f>
        <v>409</v>
      </c>
      <c r="F950" s="88" t="str">
        <f t="shared" si="398"/>
        <v/>
      </c>
      <c r="G950" s="183">
        <f>TKB!$C$18</f>
        <v>0</v>
      </c>
      <c r="H950" s="89"/>
      <c r="I950" s="90" t="str">
        <f t="shared" si="399"/>
        <v/>
      </c>
      <c r="J950" s="91" t="str">
        <f t="shared" ref="J950:J960" si="404">IF(G950=0,"",VLOOKUP(E950&amp;G950,PPCT,7,0))</f>
        <v/>
      </c>
      <c r="K950" s="72"/>
      <c r="L950" s="202"/>
      <c r="M950" s="87">
        <v>5</v>
      </c>
      <c r="N950" s="84" t="str">
        <f ca="1">IF(P950=0,"",COUNTIF($P$6:P950,P950)+COUNTIF(OFFSET($G$6,0,0,INT((ROW(G950)-ROW($G$6))/5+1)*5,1),P950))</f>
        <v/>
      </c>
      <c r="O950" s="92" t="str">
        <f t="shared" si="401"/>
        <v/>
      </c>
      <c r="P950" s="183">
        <f>TKB!$D$18</f>
        <v>0</v>
      </c>
      <c r="Q950" s="89"/>
      <c r="R950" s="90" t="str">
        <f t="shared" si="402"/>
        <v/>
      </c>
      <c r="S950" s="91" t="str">
        <f t="shared" si="403"/>
        <v/>
      </c>
      <c r="U950" s="42"/>
      <c r="V950" s="122"/>
      <c r="W950" s="126"/>
      <c r="X950" s="78"/>
    </row>
    <row r="951" spans="1:24" s="77" customFormat="1" ht="24" customHeight="1" x14ac:dyDescent="0.2">
      <c r="A951" s="34" t="str">
        <f t="shared" si="391"/>
        <v/>
      </c>
      <c r="B951" s="35">
        <f t="shared" si="379"/>
        <v>32</v>
      </c>
      <c r="C951" s="200" t="str">
        <f>CONCATENATE("Năm ",CHAR(10),DAY(V933+3),"/",MONTH(V933+3))</f>
        <v>Năm 
15/4</v>
      </c>
      <c r="D951" s="67">
        <v>1</v>
      </c>
      <c r="E951" s="68">
        <f ca="1">COUNTIF($G$6:G951,G951)+COUNTIF(OFFSET($P$6,0,0,IF(MOD(ROW(P951),5)&lt;&gt;0,INT((ROW(P951)-ROW($P$6)+1)/5)*5,INT((ROW(P951)-ROW($P$6))/5)*5),1),G951)</f>
        <v>64</v>
      </c>
      <c r="F951" s="68">
        <f t="shared" ca="1" si="398"/>
        <v>64</v>
      </c>
      <c r="G951" s="181" t="str">
        <f>TKB!$C$19</f>
        <v>Chính tả</v>
      </c>
      <c r="H951" s="93"/>
      <c r="I951" s="70" t="str">
        <f t="shared" ca="1" si="399"/>
        <v>NV: Tiếng chổi tre.</v>
      </c>
      <c r="J951" s="71" t="str">
        <f t="shared" ca="1" si="404"/>
        <v>vở mẫu, MT-MC</v>
      </c>
      <c r="K951" s="72"/>
      <c r="L951" s="200" t="str">
        <f>+C951</f>
        <v>Năm 
15/4</v>
      </c>
      <c r="M951" s="67">
        <v>1</v>
      </c>
      <c r="N951" s="94">
        <f ca="1">IF(P951=0,"",COUNTIF($P$6:P951,P951)+COUNTIF(OFFSET($G$6,0,0,INT((ROW(G951)-ROW($G$6))/5+1)*5,1),P951))</f>
        <v>32</v>
      </c>
      <c r="O951" s="94">
        <f t="shared" ca="1" si="401"/>
        <v>32</v>
      </c>
      <c r="P951" s="181" t="str">
        <f>TKB!$D$19</f>
        <v>TN&amp;XH</v>
      </c>
      <c r="Q951" s="93"/>
      <c r="R951" s="70" t="str">
        <f t="shared" ca="1" si="402"/>
        <v>Mặt Trời và phương hướng</v>
      </c>
      <c r="S951" s="71" t="str">
        <f t="shared" ca="1" si="403"/>
        <v>Tranh SGK, MT-MC</v>
      </c>
      <c r="U951" s="42"/>
      <c r="V951" s="122"/>
      <c r="W951" s="126"/>
      <c r="X951" s="78"/>
    </row>
    <row r="952" spans="1:24" s="77" customFormat="1" ht="24" customHeight="1" x14ac:dyDescent="0.2">
      <c r="A952" s="34" t="str">
        <f t="shared" si="391"/>
        <v/>
      </c>
      <c r="B952" s="35">
        <f t="shared" si="379"/>
        <v>32</v>
      </c>
      <c r="C952" s="201"/>
      <c r="D952" s="79">
        <v>2</v>
      </c>
      <c r="E952" s="80">
        <f ca="1">COUNTIF($G$6:G952,G952)+COUNTIF(OFFSET($P$6,0,0,IF(MOD(ROW(P952),5)&lt;&gt;0,INT((ROW(P952)-ROW($P$6)+1)/5)*5,INT((ROW(P952)-ROW($P$6))/5)*5),1),G952)</f>
        <v>159</v>
      </c>
      <c r="F952" s="80">
        <f t="shared" ca="1" si="398"/>
        <v>159</v>
      </c>
      <c r="G952" s="182" t="str">
        <f>TKB!$C$20</f>
        <v>Toán</v>
      </c>
      <c r="H952" s="81"/>
      <c r="I952" s="82" t="str">
        <f t="shared" ca="1" si="399"/>
        <v>Luyện tập chung.</v>
      </c>
      <c r="J952" s="83" t="str">
        <f t="shared" ca="1" si="404"/>
        <v>SGK, bảng phụ, MT-MC</v>
      </c>
      <c r="K952" s="72"/>
      <c r="L952" s="201"/>
      <c r="M952" s="79">
        <v>2</v>
      </c>
      <c r="N952" s="84">
        <f ca="1">IF(P952=0,"",COUNTIF($P$6:P952,P952)+COUNTIF(OFFSET($G$6,0,0,INT((ROW(G952)-ROW($G$6))/5+1)*5,1),P952))</f>
        <v>32</v>
      </c>
      <c r="O952" s="84">
        <f t="shared" ca="1" si="401"/>
        <v>32</v>
      </c>
      <c r="P952" s="182" t="str">
        <f>TKB!$D$20</f>
        <v>Thủ công</v>
      </c>
      <c r="Q952" s="81"/>
      <c r="R952" s="82" t="str">
        <f t="shared" ca="1" si="402"/>
        <v>Làm con bướm</v>
      </c>
      <c r="S952" s="83" t="str">
        <f t="shared" ca="1" si="403"/>
        <v>GM, kéo, tranh QT</v>
      </c>
      <c r="U952" s="42"/>
      <c r="V952" s="122"/>
      <c r="W952" s="126"/>
      <c r="X952" s="78"/>
    </row>
    <row r="953" spans="1:24" s="77" customFormat="1" ht="24" customHeight="1" x14ac:dyDescent="0.2">
      <c r="A953" s="34" t="str">
        <f t="shared" si="391"/>
        <v/>
      </c>
      <c r="B953" s="35">
        <f t="shared" si="379"/>
        <v>32</v>
      </c>
      <c r="C953" s="201"/>
      <c r="D953" s="79">
        <v>3</v>
      </c>
      <c r="E953" s="84">
        <f ca="1">COUNTIF($G$6:G953,G953)+COUNTIF(OFFSET($P$6,0,0,IF(MOD(ROW(P953),5)&lt;&gt;0,INT((ROW(P953)-ROW($P$6)+1)/5)*5,INT((ROW(P953)-ROW($P$6))/5)*5),1),G953)</f>
        <v>32</v>
      </c>
      <c r="F953" s="84">
        <f t="shared" ca="1" si="398"/>
        <v>32</v>
      </c>
      <c r="G953" s="182" t="str">
        <f>TKB!$C$21</f>
        <v>Thể dục TC</v>
      </c>
      <c r="H953" s="81"/>
      <c r="I953" s="82" t="str">
        <f t="shared" ca="1" si="399"/>
        <v>Ôn chuyển cầu – trò chơi : ném bóng trúng đích</v>
      </c>
      <c r="J953" s="83">
        <f t="shared" ca="1" si="404"/>
        <v>0</v>
      </c>
      <c r="K953" s="72"/>
      <c r="L953" s="201"/>
      <c r="M953" s="73">
        <v>3</v>
      </c>
      <c r="N953" s="84">
        <f ca="1">IF(P953=0,"",COUNTIF($P$6:P953,P953)+COUNTIF(OFFSET($G$6,0,0,INT((ROW(G953)-ROW($G$6))/5+1)*5,1),P953))</f>
        <v>96</v>
      </c>
      <c r="O953" s="74">
        <f t="shared" ca="1" si="401"/>
        <v>96</v>
      </c>
      <c r="P953" s="185" t="str">
        <f>TKB!$D$21</f>
        <v>HDH-TV</v>
      </c>
      <c r="Q953" s="81"/>
      <c r="R953" s="82" t="str">
        <f t="shared" ca="1" si="402"/>
        <v>Luyện từ và câu</v>
      </c>
      <c r="S953" s="83" t="str">
        <f t="shared" ca="1" si="403"/>
        <v>Vở CEHTV, BP, PM</v>
      </c>
      <c r="U953" s="42"/>
      <c r="V953" s="122"/>
      <c r="W953" s="126"/>
      <c r="X953" s="78"/>
    </row>
    <row r="954" spans="1:24" s="77" customFormat="1" ht="24" customHeight="1" x14ac:dyDescent="0.2">
      <c r="A954" s="34" t="str">
        <f t="shared" si="391"/>
        <v/>
      </c>
      <c r="B954" s="35">
        <f t="shared" si="379"/>
        <v>32</v>
      </c>
      <c r="C954" s="201"/>
      <c r="D954" s="79">
        <v>4</v>
      </c>
      <c r="E954" s="84">
        <f ca="1">COUNTIF($G$6:G954,G954)+COUNTIF(OFFSET($P$6,0,0,IF(MOD(ROW(P954),5)&lt;&gt;0,INT((ROW(P954)-ROW($P$6)+1)/5)*5,INT((ROW(P954)-ROW($P$6))/5)*5),1),G954)</f>
        <v>32</v>
      </c>
      <c r="F954" s="84">
        <f t="shared" ca="1" si="398"/>
        <v>32</v>
      </c>
      <c r="G954" s="182" t="str">
        <f>TKB!$C$22</f>
        <v>LT &amp; Câu</v>
      </c>
      <c r="H954" s="81"/>
      <c r="I954" s="82" t="str">
        <f t="shared" ca="1" si="399"/>
        <v>Từ trái nghĩa.Dấu chấm, dấu phẩy</v>
      </c>
      <c r="J954" s="83" t="str">
        <f t="shared" ca="1" si="404"/>
        <v>bảng phụ, MT-MC</v>
      </c>
      <c r="K954" s="72"/>
      <c r="L954" s="201"/>
      <c r="M954" s="79">
        <v>4</v>
      </c>
      <c r="N954" s="84">
        <f ca="1">IF(P954=0,"",COUNTIF($P$6:P954,P954)+COUNTIF(OFFSET($G$6,0,0,INT((ROW(G954)-ROW($G$6))/5+1)*5,1),P954))</f>
        <v>64</v>
      </c>
      <c r="O954" s="84" t="e">
        <f t="shared" ca="1" si="401"/>
        <v>#N/A</v>
      </c>
      <c r="P954" s="182" t="str">
        <f>TKB!$D$22</f>
        <v>HĐTT-CĐ</v>
      </c>
      <c r="Q954" s="81"/>
      <c r="R954" s="82" t="e">
        <f t="shared" ca="1" si="402"/>
        <v>#N/A</v>
      </c>
      <c r="S954" s="83" t="e">
        <f t="shared" ca="1" si="403"/>
        <v>#N/A</v>
      </c>
      <c r="U954" s="42"/>
      <c r="V954" s="122"/>
      <c r="W954" s="126"/>
      <c r="X954" s="78"/>
    </row>
    <row r="955" spans="1:24" s="77" customFormat="1" ht="24" customHeight="1" x14ac:dyDescent="0.2">
      <c r="A955" s="34" t="str">
        <f t="shared" si="391"/>
        <v/>
      </c>
      <c r="B955" s="35">
        <f t="shared" si="379"/>
        <v>32</v>
      </c>
      <c r="C955" s="202"/>
      <c r="D955" s="95">
        <v>5</v>
      </c>
      <c r="E955" s="88">
        <f ca="1">COUNTIF($G$6:G955,G955)+COUNTIF(OFFSET($P$6,0,0,IF(MOD(ROW(P955),5)&lt;&gt;0,INT((ROW(P955)-ROW($P$6)+1)/5)*5,INT((ROW(P955)-ROW($P$6))/5)*5),1),G955)</f>
        <v>411</v>
      </c>
      <c r="F955" s="88" t="str">
        <f t="shared" si="398"/>
        <v/>
      </c>
      <c r="G955" s="183">
        <f>TKB!$C$23</f>
        <v>0</v>
      </c>
      <c r="H955" s="89"/>
      <c r="I955" s="90" t="str">
        <f t="shared" si="399"/>
        <v/>
      </c>
      <c r="J955" s="91" t="str">
        <f t="shared" si="404"/>
        <v/>
      </c>
      <c r="K955" s="72"/>
      <c r="L955" s="202"/>
      <c r="M955" s="87">
        <v>5</v>
      </c>
      <c r="N955" s="84" t="str">
        <f ca="1">IF(P955=0,"",COUNTIF($P$6:P955,P955)+COUNTIF(OFFSET($G$6,0,0,INT((ROW(G955)-ROW($G$6))/5+1)*5,1),P955))</f>
        <v/>
      </c>
      <c r="O955" s="92" t="str">
        <f t="shared" si="401"/>
        <v/>
      </c>
      <c r="P955" s="183">
        <f>TKB!$D$23</f>
        <v>0</v>
      </c>
      <c r="Q955" s="89"/>
      <c r="R955" s="90" t="str">
        <f t="shared" si="402"/>
        <v/>
      </c>
      <c r="S955" s="91" t="str">
        <f t="shared" si="403"/>
        <v/>
      </c>
      <c r="U955" s="42"/>
      <c r="V955" s="122"/>
      <c r="W955" s="126"/>
      <c r="X955" s="78"/>
    </row>
    <row r="956" spans="1:24" s="77" customFormat="1" ht="24" customHeight="1" x14ac:dyDescent="0.2">
      <c r="A956" s="34" t="str">
        <f t="shared" si="391"/>
        <v/>
      </c>
      <c r="B956" s="35">
        <f t="shared" si="379"/>
        <v>32</v>
      </c>
      <c r="C956" s="197" t="str">
        <f>CONCATENATE("Sáu ",CHAR(10),DAY(V933+4),"/",MONTH(V933+4))</f>
        <v>Sáu 
16/4</v>
      </c>
      <c r="D956" s="67">
        <v>1</v>
      </c>
      <c r="E956" s="68">
        <f ca="1">COUNTIF($G$6:G956,G956)+COUNTIF(OFFSET($P$6,0,0,IF(MOD(ROW(P956),5)&lt;&gt;0,INT((ROW(P956)-ROW($P$6)+1)/5)*5,INT((ROW(P956)-ROW($P$6))/5)*5),1),G956)</f>
        <v>32</v>
      </c>
      <c r="F956" s="68">
        <f t="shared" ca="1" si="398"/>
        <v>32</v>
      </c>
      <c r="G956" s="182" t="str">
        <f>TKB!$C$24</f>
        <v>Mĩ thuật TC</v>
      </c>
      <c r="H956" s="93"/>
      <c r="I956" s="70" t="str">
        <f t="shared" ca="1" si="399"/>
        <v>Vẽ phong cảnh</v>
      </c>
      <c r="J956" s="71">
        <f t="shared" ca="1" si="404"/>
        <v>0</v>
      </c>
      <c r="K956" s="72"/>
      <c r="L956" s="197" t="str">
        <f>+C956</f>
        <v>Sáu 
16/4</v>
      </c>
      <c r="M956" s="67">
        <v>1</v>
      </c>
      <c r="N956" s="94">
        <f ca="1">IF(P956=0,"",COUNTIF($P$6:P956,P956)+COUNTIF(OFFSET($G$6,0,0,INT((ROW(G956)-ROW($G$6))/5+1)*5,1),P956))</f>
        <v>96</v>
      </c>
      <c r="O956" s="94" t="e">
        <f t="shared" ca="1" si="401"/>
        <v>#N/A</v>
      </c>
      <c r="P956" s="181" t="str">
        <f>TKB!$D$24</f>
        <v>HDH-T</v>
      </c>
      <c r="Q956" s="93"/>
      <c r="R956" s="82" t="e">
        <f t="shared" ca="1" si="402"/>
        <v>#N/A</v>
      </c>
      <c r="S956" s="71" t="e">
        <f t="shared" ca="1" si="403"/>
        <v>#N/A</v>
      </c>
      <c r="U956" s="42"/>
      <c r="V956" s="122"/>
      <c r="W956" s="126"/>
      <c r="X956" s="78"/>
    </row>
    <row r="957" spans="1:24" s="77" customFormat="1" ht="24" customHeight="1" x14ac:dyDescent="0.2">
      <c r="A957" s="34" t="str">
        <f t="shared" si="391"/>
        <v/>
      </c>
      <c r="B957" s="35">
        <f t="shared" si="379"/>
        <v>32</v>
      </c>
      <c r="C957" s="198"/>
      <c r="D957" s="79">
        <v>2</v>
      </c>
      <c r="E957" s="80">
        <f ca="1">COUNTIF($G$6:G957,G957)+COUNTIF(OFFSET($P$6,0,0,IF(MOD(ROW(P957),5)&lt;&gt;0,INT((ROW(P957)-ROW($P$6)+1)/5)*5,INT((ROW(P957)-ROW($P$6))/5)*5),1),G957)</f>
        <v>32</v>
      </c>
      <c r="F957" s="80">
        <f t="shared" ca="1" si="398"/>
        <v>32</v>
      </c>
      <c r="G957" s="182" t="str">
        <f>TKB!$C$25</f>
        <v>Tập làm văn</v>
      </c>
      <c r="H957" s="81"/>
      <c r="I957" s="82" t="str">
        <f t="shared" ca="1" si="399"/>
        <v>Đáp lời từ chối. Đọc sổ liên lạc</v>
      </c>
      <c r="J957" s="83" t="str">
        <f t="shared" ca="1" si="404"/>
        <v>MT-MC,bảng phụ</v>
      </c>
      <c r="K957" s="72"/>
      <c r="L957" s="198"/>
      <c r="M957" s="79">
        <v>2</v>
      </c>
      <c r="N957" s="84">
        <f ca="1">IF(P957=0,"",COUNTIF($P$6:P957,P957)+COUNTIF(OFFSET($G$6,0,0,INT((ROW(G957)-ROW($G$6))/5+1)*5,1),P957))</f>
        <v>32</v>
      </c>
      <c r="O957" s="84">
        <f t="shared" ca="1" si="401"/>
        <v>32</v>
      </c>
      <c r="P957" s="182" t="str">
        <f>TKB!$D$25</f>
        <v>HĐTT-SHL</v>
      </c>
      <c r="Q957" s="81"/>
      <c r="R957" s="82" t="str">
        <f t="shared" ca="1" si="402"/>
        <v>Sơ kết tuần 32</v>
      </c>
      <c r="S957" s="83" t="str">
        <f t="shared" ca="1" si="403"/>
        <v>phần thưởng</v>
      </c>
      <c r="U957" s="42"/>
      <c r="V957" s="122"/>
      <c r="W957" s="126"/>
      <c r="X957" s="78"/>
    </row>
    <row r="958" spans="1:24" s="77" customFormat="1" ht="24" customHeight="1" x14ac:dyDescent="0.2">
      <c r="A958" s="34" t="str">
        <f t="shared" si="391"/>
        <v/>
      </c>
      <c r="B958" s="35">
        <f t="shared" si="379"/>
        <v>32</v>
      </c>
      <c r="C958" s="198"/>
      <c r="D958" s="73">
        <v>3</v>
      </c>
      <c r="E958" s="84">
        <f ca="1">COUNTIF($G$6:G958,G958)+COUNTIF(OFFSET($P$6,0,0,IF(MOD(ROW(P958),5)&lt;&gt;0,INT((ROW(P958)-ROW($P$6)+1)/5)*5,INT((ROW(P958)-ROW($P$6))/5)*5),1),G958)</f>
        <v>160</v>
      </c>
      <c r="F958" s="84">
        <f t="shared" ca="1" si="398"/>
        <v>160</v>
      </c>
      <c r="G958" s="182" t="str">
        <f>TKB!$C$26</f>
        <v>Toán</v>
      </c>
      <c r="H958" s="81"/>
      <c r="I958" s="82" t="str">
        <f t="shared" ca="1" si="399"/>
        <v>Kiểm tra.</v>
      </c>
      <c r="J958" s="83" t="str">
        <f t="shared" ca="1" si="404"/>
        <v>Phiếu KT</v>
      </c>
      <c r="K958" s="72"/>
      <c r="L958" s="198"/>
      <c r="M958" s="73">
        <v>3</v>
      </c>
      <c r="N958" s="84" t="str">
        <f ca="1">IF(P958=0,"",COUNTIF($P$6:P958,P958)+COUNTIF(OFFSET($G$6,0,0,INT((ROW(G958)-ROW($G$6))/5+1)*5,1),P958))</f>
        <v/>
      </c>
      <c r="O958" s="74" t="str">
        <f t="shared" si="401"/>
        <v/>
      </c>
      <c r="P958" s="185">
        <f>TKB!$D$26</f>
        <v>0</v>
      </c>
      <c r="Q958" s="81"/>
      <c r="R958" s="82" t="str">
        <f t="shared" si="402"/>
        <v/>
      </c>
      <c r="S958" s="83" t="str">
        <f t="shared" si="403"/>
        <v/>
      </c>
      <c r="U958" s="42"/>
      <c r="V958" s="122"/>
      <c r="W958" s="126"/>
      <c r="X958" s="78"/>
    </row>
    <row r="959" spans="1:24" s="77" customFormat="1" ht="24" customHeight="1" x14ac:dyDescent="0.2">
      <c r="A959" s="34" t="str">
        <f t="shared" si="391"/>
        <v/>
      </c>
      <c r="B959" s="35">
        <f t="shared" si="379"/>
        <v>32</v>
      </c>
      <c r="C959" s="198"/>
      <c r="D959" s="79">
        <v>4</v>
      </c>
      <c r="E959" s="84">
        <f ca="1">COUNTIF($G$6:G959,G959)+COUNTIF(OFFSET($P$6,0,0,IF(MOD(ROW(P959),5)&lt;&gt;0,INT((ROW(P959)-ROW($P$6)+1)/5)*5,INT((ROW(P959)-ROW($P$6))/5)*5),1),G959)</f>
        <v>32</v>
      </c>
      <c r="F959" s="84">
        <f t="shared" ca="1" si="398"/>
        <v>32</v>
      </c>
      <c r="G959" s="182" t="str">
        <f>TKB!$C$27</f>
        <v>Đạo đức</v>
      </c>
      <c r="H959" s="81"/>
      <c r="I959" s="82" t="str">
        <f t="shared" ca="1" si="399"/>
        <v>Giáo dục quyền và bổn phận trẻ em</v>
      </c>
      <c r="J959" s="83" t="str">
        <f t="shared" ca="1" si="404"/>
        <v>Tư liệu Q&amp;BPTE</v>
      </c>
      <c r="K959" s="72"/>
      <c r="L959" s="198"/>
      <c r="M959" s="79">
        <v>4</v>
      </c>
      <c r="N959" s="84" t="str">
        <f ca="1">IF(P959=0,"",COUNTIF($P$6:P959,P959)+COUNTIF(OFFSET($G$6,0,0,INT((ROW(G959)-ROW($G$6))/5+1)*5,1),P959))</f>
        <v/>
      </c>
      <c r="O959" s="84" t="str">
        <f t="shared" si="401"/>
        <v/>
      </c>
      <c r="P959" s="182">
        <f>TKB!$D$27</f>
        <v>0</v>
      </c>
      <c r="Q959" s="81"/>
      <c r="R959" s="82" t="str">
        <f t="shared" si="402"/>
        <v/>
      </c>
      <c r="S959" s="83" t="str">
        <f t="shared" si="403"/>
        <v/>
      </c>
      <c r="U959" s="42"/>
      <c r="V959" s="122"/>
      <c r="W959" s="126"/>
      <c r="X959" s="78"/>
    </row>
    <row r="960" spans="1:24" s="77" customFormat="1" ht="24" customHeight="1" thickBot="1" x14ac:dyDescent="0.25">
      <c r="A960" s="34" t="str">
        <f t="shared" si="391"/>
        <v/>
      </c>
      <c r="B960" s="35">
        <f t="shared" si="379"/>
        <v>32</v>
      </c>
      <c r="C960" s="199"/>
      <c r="D960" s="96">
        <v>5</v>
      </c>
      <c r="E960" s="97">
        <f ca="1">COUNTIF($G$6:G960,G960)+COUNTIF(OFFSET($P$6,0,0,IF(MOD(ROW(P960),5)&lt;&gt;0,INT((ROW(P960)-ROW($P$6)+1)/5)*5,INT((ROW(P960)-ROW($P$6))/5)*5),1),G960)</f>
        <v>413</v>
      </c>
      <c r="F960" s="97" t="str">
        <f t="shared" si="398"/>
        <v/>
      </c>
      <c r="G960" s="184">
        <f>TKB!$C$28</f>
        <v>0</v>
      </c>
      <c r="H960" s="98" t="str">
        <f t="shared" ref="H960" si="405">IF(AND($M$1&lt;&gt;"",F960&lt;&gt;""),$M$1,IF(LEN(G960)&gt;$Q$1,RIGHT(G960,$Q$1),""))</f>
        <v/>
      </c>
      <c r="I960" s="99" t="str">
        <f t="shared" si="399"/>
        <v/>
      </c>
      <c r="J960" s="100" t="str">
        <f t="shared" si="404"/>
        <v/>
      </c>
      <c r="K960" s="72"/>
      <c r="L960" s="199"/>
      <c r="M960" s="101">
        <v>5</v>
      </c>
      <c r="N960" s="97" t="str">
        <f ca="1">IF(P960=0,"",COUNTIF($P$6:P960,P960)+COUNTIF(OFFSET($G$6,0,0,INT((ROW(G960)-ROW($G$6))/5+1)*5,1),P960))</f>
        <v/>
      </c>
      <c r="O960" s="97" t="str">
        <f t="shared" si="401"/>
        <v/>
      </c>
      <c r="P960" s="184">
        <f>TKB!$D$28</f>
        <v>0</v>
      </c>
      <c r="Q960" s="98" t="str">
        <f t="shared" ref="Q960" si="406">IF(AND($M$1&lt;&gt;"",O960&lt;&gt;""),$M$1,IF(LEN(P960)&gt;$Q$1,RIGHT(P960,$Q$1),""))</f>
        <v/>
      </c>
      <c r="R960" s="99" t="str">
        <f t="shared" si="402"/>
        <v/>
      </c>
      <c r="S960" s="100" t="str">
        <f t="shared" si="403"/>
        <v/>
      </c>
      <c r="U960" s="42"/>
      <c r="V960" s="122"/>
      <c r="W960" s="126"/>
      <c r="X960" s="78"/>
    </row>
    <row r="961" spans="1:24" s="34" customFormat="1" ht="24" customHeight="1" x14ac:dyDescent="0.2">
      <c r="A961" s="34" t="str">
        <f t="shared" si="391"/>
        <v/>
      </c>
      <c r="B961" s="35">
        <f t="shared" si="379"/>
        <v>32</v>
      </c>
      <c r="C961" s="206"/>
      <c r="D961" s="206"/>
      <c r="E961" s="206"/>
      <c r="F961" s="206"/>
      <c r="G961" s="206"/>
      <c r="H961" s="206"/>
      <c r="I961" s="206"/>
      <c r="J961" s="206"/>
      <c r="K961" s="179"/>
      <c r="L961" s="207"/>
      <c r="M961" s="207"/>
      <c r="N961" s="207"/>
      <c r="O961" s="207"/>
      <c r="P961" s="207"/>
      <c r="Q961" s="207"/>
      <c r="R961" s="207"/>
      <c r="S961" s="207"/>
      <c r="U961" s="42"/>
      <c r="V961" s="122"/>
      <c r="W961" s="126"/>
      <c r="X961" s="43"/>
    </row>
    <row r="962" spans="1:24" s="34" customFormat="1" ht="57.95" customHeight="1" x14ac:dyDescent="0.2">
      <c r="A962" s="34" t="str">
        <f t="shared" si="391"/>
        <v/>
      </c>
      <c r="B962" s="35">
        <f t="shared" ref="B962" si="407">+B963</f>
        <v>33</v>
      </c>
      <c r="C962" s="102" t="str">
        <f>'HUONG DAN'!B54</f>
        <v>©Trường Tiểu học Lê Ngọc Hân, Gia Lâm</v>
      </c>
      <c r="D962" s="179"/>
      <c r="E962" s="103"/>
      <c r="F962" s="103"/>
      <c r="G962" s="104"/>
      <c r="H962" s="104"/>
      <c r="I962" s="104"/>
      <c r="J962" s="104"/>
      <c r="K962" s="104"/>
      <c r="L962" s="180"/>
      <c r="M962" s="180"/>
      <c r="N962" s="105"/>
      <c r="O962" s="105"/>
      <c r="P962" s="106"/>
      <c r="Q962" s="106"/>
      <c r="R962" s="208"/>
      <c r="S962" s="208"/>
      <c r="U962" s="42"/>
      <c r="V962" s="122"/>
      <c r="W962" s="126"/>
      <c r="X962" s="43"/>
    </row>
    <row r="963" spans="1:24" s="34" customFormat="1" ht="24" customHeight="1" thickBot="1" x14ac:dyDescent="0.25">
      <c r="A963" s="34" t="str">
        <f t="shared" si="391"/>
        <v/>
      </c>
      <c r="B963" s="35">
        <f t="shared" ref="B963" si="408">+C963</f>
        <v>33</v>
      </c>
      <c r="C963" s="203">
        <f>+C933+1</f>
        <v>33</v>
      </c>
      <c r="D963" s="203"/>
      <c r="E963" s="44"/>
      <c r="F963" s="103" t="str">
        <f>CONCATENATE("(Từ ngày ",DAY(V963)&amp;"/"&amp; MONTH(V963) &amp;"/"&amp;YEAR(V963)&amp; " đến ngày "  &amp;DAY(V963+4)&amp;  "/" &amp; MONTH(V963+4) &amp; "/" &amp; YEAR(V963+4),")")</f>
        <v>(Từ ngày 19/4/2021 đến ngày 23/4/2021)</v>
      </c>
      <c r="G963" s="104"/>
      <c r="H963" s="104"/>
      <c r="I963" s="40"/>
      <c r="J963" s="40"/>
      <c r="K963" s="40"/>
      <c r="L963" s="48"/>
      <c r="M963" s="48"/>
      <c r="N963" s="49"/>
      <c r="O963" s="49"/>
      <c r="P963" s="50"/>
      <c r="Q963" s="50"/>
      <c r="R963" s="47"/>
      <c r="S963" s="47"/>
      <c r="U963" s="51" t="s">
        <v>32</v>
      </c>
      <c r="V963" s="122">
        <f>$U$1+(C963-1)*7+W963</f>
        <v>44305</v>
      </c>
      <c r="W963" s="127">
        <v>0</v>
      </c>
      <c r="X963" s="43"/>
    </row>
    <row r="964" spans="1:24" s="52" customFormat="1" ht="24" customHeight="1" x14ac:dyDescent="0.2">
      <c r="A964" s="34" t="str">
        <f t="shared" si="391"/>
        <v/>
      </c>
      <c r="B964" s="35">
        <f t="shared" ref="B964:B1027" si="409">+B963</f>
        <v>33</v>
      </c>
      <c r="C964" s="204" t="s">
        <v>31</v>
      </c>
      <c r="D964" s="204"/>
      <c r="E964" s="205"/>
      <c r="F964" s="204"/>
      <c r="G964" s="204"/>
      <c r="H964" s="204"/>
      <c r="I964" s="204"/>
      <c r="J964" s="204"/>
      <c r="K964" s="107"/>
      <c r="L964" s="204" t="s">
        <v>0</v>
      </c>
      <c r="M964" s="204"/>
      <c r="N964" s="204"/>
      <c r="O964" s="204"/>
      <c r="P964" s="204"/>
      <c r="Q964" s="204"/>
      <c r="R964" s="204"/>
      <c r="S964" s="204"/>
      <c r="U964" s="42"/>
      <c r="V964" s="123"/>
      <c r="W964" s="128"/>
      <c r="X964" s="53"/>
    </row>
    <row r="965" spans="1:24" s="64" customFormat="1" ht="42.75" x14ac:dyDescent="0.2">
      <c r="A965" s="34" t="str">
        <f t="shared" si="391"/>
        <v/>
      </c>
      <c r="B965" s="35">
        <f t="shared" si="409"/>
        <v>33</v>
      </c>
      <c r="C965" s="108" t="s">
        <v>1</v>
      </c>
      <c r="D965" s="109" t="s">
        <v>2</v>
      </c>
      <c r="E965" s="110" t="s">
        <v>25</v>
      </c>
      <c r="F965" s="110" t="s">
        <v>3</v>
      </c>
      <c r="G965" s="111" t="s">
        <v>10</v>
      </c>
      <c r="H965" s="111" t="s">
        <v>24</v>
      </c>
      <c r="I965" s="111" t="s">
        <v>4</v>
      </c>
      <c r="J965" s="112" t="s">
        <v>5</v>
      </c>
      <c r="K965" s="59"/>
      <c r="L965" s="60" t="s">
        <v>1</v>
      </c>
      <c r="M965" s="61" t="s">
        <v>2</v>
      </c>
      <c r="N965" s="62" t="s">
        <v>25</v>
      </c>
      <c r="O965" s="56" t="s">
        <v>3</v>
      </c>
      <c r="P965" s="63" t="s">
        <v>11</v>
      </c>
      <c r="Q965" s="63" t="s">
        <v>24</v>
      </c>
      <c r="R965" s="63" t="s">
        <v>4</v>
      </c>
      <c r="S965" s="58" t="s">
        <v>5</v>
      </c>
      <c r="U965" s="65"/>
      <c r="V965" s="124"/>
      <c r="W965" s="129"/>
      <c r="X965" s="66"/>
    </row>
    <row r="966" spans="1:24" s="77" customFormat="1" ht="24" customHeight="1" x14ac:dyDescent="0.2">
      <c r="A966" s="34" t="str">
        <f t="shared" si="391"/>
        <v/>
      </c>
      <c r="B966" s="35">
        <f t="shared" si="409"/>
        <v>33</v>
      </c>
      <c r="C966" s="197" t="str">
        <f>CONCATENATE("Hai  ",CHAR(10),DAY(V963),"/",MONTH(V963))</f>
        <v>Hai  
19/4</v>
      </c>
      <c r="D966" s="67">
        <v>1</v>
      </c>
      <c r="E966" s="68">
        <f ca="1">COUNTIF($G$6:G966,G966)+COUNTIF(OFFSET($P$6,0,0,IF(MOD(ROW(P966),5)&lt;&gt;0,INT((ROW(P966)-ROW($P$6)+1)/5)*5,INT((ROW(P966)-ROW($P$6))/5)*5),1),G966)</f>
        <v>33</v>
      </c>
      <c r="F966" s="68">
        <f t="shared" ref="F966:F990" ca="1" si="410">IF(G966=0,"",VLOOKUP(E966&amp;G966,PPCT,2,0))</f>
        <v>33</v>
      </c>
      <c r="G966" s="181" t="str">
        <f>TKB!$C$4</f>
        <v>HĐTT-CC</v>
      </c>
      <c r="H966" s="69"/>
      <c r="I966" s="70" t="str">
        <f t="shared" ref="I966:I990" ca="1" si="411">IF(G966=0,"",VLOOKUP(E966&amp;G966,PPCT,6,0))</f>
        <v>Chào cờ</v>
      </c>
      <c r="J966" s="71">
        <f t="shared" ref="J966:J978" ca="1" si="412">IF(G966=0,"",VLOOKUP(E966&amp;G966,PPCT,7,0))</f>
        <v>0</v>
      </c>
      <c r="K966" s="72"/>
      <c r="L966" s="198" t="str">
        <f>+C966</f>
        <v>Hai  
19/4</v>
      </c>
      <c r="M966" s="73">
        <v>1</v>
      </c>
      <c r="N966" s="74">
        <f ca="1">IF(P966=0,"",COUNTIF($P$6:P966,P966)+COUNTIF(OFFSET($G$6,0,0,INT((ROW(G966)-ROW($G$6))/5+1)*5,1),P966))</f>
        <v>33</v>
      </c>
      <c r="O966" s="68">
        <f t="shared" ref="O966:O990" ca="1" si="413">IF(P966=0,"",VLOOKUP(N966&amp;P966,PPCT,2,0))</f>
        <v>33</v>
      </c>
      <c r="P966" s="185" t="str">
        <f>TKB!$D$4</f>
        <v>Âm nhạc</v>
      </c>
      <c r="Q966" s="69"/>
      <c r="R966" s="75" t="str">
        <f t="shared" ref="R966:R990" ca="1" si="414">IF(P966=0,"",VLOOKUP(N966&amp;P966,PPCT,6,0))</f>
        <v>Nghe nhạc.</v>
      </c>
      <c r="S966" s="76">
        <f t="shared" ref="S966:S990" ca="1" si="415">IF(P966=0,"",VLOOKUP(N966&amp;P966,PPCT,7,0))</f>
        <v>0</v>
      </c>
      <c r="U966" s="42"/>
      <c r="V966" s="122"/>
      <c r="W966" s="126"/>
      <c r="X966" s="78"/>
    </row>
    <row r="967" spans="1:24" s="77" customFormat="1" ht="24" customHeight="1" x14ac:dyDescent="0.2">
      <c r="A967" s="34" t="str">
        <f t="shared" si="391"/>
        <v/>
      </c>
      <c r="B967" s="35">
        <f t="shared" si="409"/>
        <v>33</v>
      </c>
      <c r="C967" s="198"/>
      <c r="D967" s="79">
        <v>2</v>
      </c>
      <c r="E967" s="80">
        <f ca="1">COUNTIF($G$6:G967,G967)+COUNTIF(OFFSET($P$6,0,0,IF(MOD(ROW(P967),5)&lt;&gt;0,INT((ROW(P967)-ROW($P$6)+1)/5)*5,INT((ROW(P967)-ROW($P$6))/5)*5),1),G967)</f>
        <v>161</v>
      </c>
      <c r="F967" s="80">
        <f t="shared" ca="1" si="410"/>
        <v>161</v>
      </c>
      <c r="G967" s="182" t="str">
        <f>TKB!$C$5</f>
        <v>Toán</v>
      </c>
      <c r="H967" s="81"/>
      <c r="I967" s="82" t="str">
        <f t="shared" ca="1" si="411"/>
        <v>Ôn tập: Các số trong phạm vi 1000</v>
      </c>
      <c r="J967" s="83" t="str">
        <f t="shared" ca="1" si="412"/>
        <v>SGK, bảng phụ, MT-MC</v>
      </c>
      <c r="K967" s="72"/>
      <c r="L967" s="198"/>
      <c r="M967" s="79">
        <v>2</v>
      </c>
      <c r="N967" s="84">
        <f ca="1">IF(P967=0,"",COUNTIF($P$6:P967,P967)+COUNTIF(OFFSET($G$6,0,0,INT((ROW(G967)-ROW($G$6))/5+1)*5,1),P967))</f>
        <v>65</v>
      </c>
      <c r="O967" s="84">
        <f t="shared" ca="1" si="413"/>
        <v>65</v>
      </c>
      <c r="P967" s="182" t="str">
        <f>TKB!$D$5</f>
        <v>Thể dục</v>
      </c>
      <c r="Q967" s="81"/>
      <c r="R967" s="82" t="str">
        <f t="shared" ca="1" si="414"/>
        <v>Chuyền cầu. TC:”Ném bóng trúng đích”.</v>
      </c>
      <c r="S967" s="85">
        <f t="shared" ca="1" si="415"/>
        <v>0</v>
      </c>
      <c r="U967" s="42"/>
      <c r="V967" s="122"/>
      <c r="W967" s="126"/>
      <c r="X967" s="78"/>
    </row>
    <row r="968" spans="1:24" s="77" customFormat="1" ht="24" customHeight="1" x14ac:dyDescent="0.2">
      <c r="A968" s="34" t="str">
        <f t="shared" si="391"/>
        <v/>
      </c>
      <c r="B968" s="35">
        <f t="shared" si="409"/>
        <v>33</v>
      </c>
      <c r="C968" s="198"/>
      <c r="D968" s="73">
        <v>3</v>
      </c>
      <c r="E968" s="84">
        <f ca="1">COUNTIF($G$6:G968,G968)+COUNTIF(OFFSET($P$6,0,0,IF(MOD(ROW(P968),5)&lt;&gt;0,INT((ROW(P968)-ROW($P$6)+1)/5)*5,INT((ROW(P968)-ROW($P$6))/5)*5),1),G968)</f>
        <v>97</v>
      </c>
      <c r="F968" s="84">
        <f t="shared" ca="1" si="410"/>
        <v>97</v>
      </c>
      <c r="G968" s="182" t="str">
        <f>TKB!$C$6</f>
        <v>Tập đọc</v>
      </c>
      <c r="H968" s="81"/>
      <c r="I968" s="82" t="str">
        <f t="shared" ca="1" si="411"/>
        <v>Bóp nát quả cam.</v>
      </c>
      <c r="J968" s="83" t="str">
        <f t="shared" ca="1" si="412"/>
        <v>Máy chiếu, GAĐT</v>
      </c>
      <c r="K968" s="72"/>
      <c r="L968" s="198"/>
      <c r="M968" s="73">
        <v>3</v>
      </c>
      <c r="N968" s="84">
        <f ca="1">IF(P968=0,"",COUNTIF($P$6:P968,P968)+COUNTIF(OFFSET($G$6,0,0,INT((ROW(G968)-ROW($G$6))/5+1)*5,1),P968))</f>
        <v>97</v>
      </c>
      <c r="O968" s="74">
        <f t="shared" ca="1" si="413"/>
        <v>97</v>
      </c>
      <c r="P968" s="185" t="str">
        <f>TKB!$D$6</f>
        <v>HDH-TV</v>
      </c>
      <c r="Q968" s="81"/>
      <c r="R968" s="75" t="str">
        <f t="shared" ca="1" si="414"/>
        <v>Tập làm văn</v>
      </c>
      <c r="S968" s="83" t="str">
        <f t="shared" ca="1" si="415"/>
        <v>Vở CEHTV, BP, PM</v>
      </c>
      <c r="U968" s="42"/>
      <c r="V968" s="122"/>
      <c r="W968" s="126"/>
      <c r="X968" s="78"/>
    </row>
    <row r="969" spans="1:24" s="77" customFormat="1" ht="24" customHeight="1" x14ac:dyDescent="0.2">
      <c r="A969" s="34" t="str">
        <f t="shared" si="391"/>
        <v/>
      </c>
      <c r="B969" s="35">
        <f t="shared" si="409"/>
        <v>33</v>
      </c>
      <c r="C969" s="198"/>
      <c r="D969" s="79">
        <v>4</v>
      </c>
      <c r="E969" s="84">
        <f ca="1">COUNTIF($G$6:G969,G969)+COUNTIF(OFFSET($P$6,0,0,IF(MOD(ROW(P969),5)&lt;&gt;0,INT((ROW(P969)-ROW($P$6)+1)/5)*5,INT((ROW(P969)-ROW($P$6))/5)*5),1),G969)</f>
        <v>98</v>
      </c>
      <c r="F969" s="84">
        <f t="shared" ca="1" si="410"/>
        <v>98</v>
      </c>
      <c r="G969" s="182" t="str">
        <f>TKB!$C$7</f>
        <v>Tập đọc</v>
      </c>
      <c r="H969" s="81"/>
      <c r="I969" s="82" t="str">
        <f t="shared" ca="1" si="411"/>
        <v>Bóp nát quả cam.</v>
      </c>
      <c r="J969" s="83" t="str">
        <f t="shared" ca="1" si="412"/>
        <v>Máy chiếu, GAĐT</v>
      </c>
      <c r="K969" s="72"/>
      <c r="L969" s="198"/>
      <c r="M969" s="79">
        <v>4</v>
      </c>
      <c r="N969" s="84" t="str">
        <f ca="1">IF(P969=0,"",COUNTIF($P$6:P969,P969)+COUNTIF(OFFSET($G$6,0,0,INT((ROW(G969)-ROW($G$6))/5+1)*5,1),P969))</f>
        <v/>
      </c>
      <c r="O969" s="84" t="str">
        <f t="shared" si="413"/>
        <v/>
      </c>
      <c r="P969" s="182">
        <f>TKB!$D$7</f>
        <v>0</v>
      </c>
      <c r="Q969" s="81"/>
      <c r="R969" s="82" t="str">
        <f t="shared" si="414"/>
        <v/>
      </c>
      <c r="S969" s="76" t="str">
        <f t="shared" si="415"/>
        <v/>
      </c>
      <c r="U969" s="42"/>
      <c r="V969" s="122"/>
      <c r="W969" s="126"/>
      <c r="X969" s="78"/>
    </row>
    <row r="970" spans="1:24" s="77" customFormat="1" ht="24" customHeight="1" x14ac:dyDescent="0.2">
      <c r="A970" s="34" t="str">
        <f t="shared" si="391"/>
        <v/>
      </c>
      <c r="B970" s="35">
        <f t="shared" si="409"/>
        <v>33</v>
      </c>
      <c r="C970" s="198"/>
      <c r="D970" s="87">
        <v>5</v>
      </c>
      <c r="E970" s="88">
        <f ca="1">COUNTIF($G$6:G970,G970)+COUNTIF(OFFSET($P$6,0,0,IF(MOD(ROW(P970),5)&lt;&gt;0,INT((ROW(P970)-ROW($P$6)+1)/5)*5,INT((ROW(P970)-ROW($P$6))/5)*5),1),G970)</f>
        <v>417</v>
      </c>
      <c r="F970" s="88" t="str">
        <f t="shared" si="410"/>
        <v/>
      </c>
      <c r="G970" s="183">
        <f>TKB!$C$8</f>
        <v>0</v>
      </c>
      <c r="H970" s="89"/>
      <c r="I970" s="90" t="str">
        <f t="shared" si="411"/>
        <v/>
      </c>
      <c r="J970" s="91" t="str">
        <f t="shared" si="412"/>
        <v/>
      </c>
      <c r="K970" s="72"/>
      <c r="L970" s="198"/>
      <c r="M970" s="87">
        <v>5</v>
      </c>
      <c r="N970" s="84" t="str">
        <f ca="1">IF(P970=0,"",COUNTIF($P$6:P970,P970)+COUNTIF(OFFSET($G$6,0,0,INT((ROW(G970)-ROW($G$6))/5+1)*5,1),P970))</f>
        <v/>
      </c>
      <c r="O970" s="92" t="str">
        <f t="shared" si="413"/>
        <v/>
      </c>
      <c r="P970" s="183">
        <f>TKB!$D$8</f>
        <v>0</v>
      </c>
      <c r="Q970" s="89"/>
      <c r="R970" s="90" t="str">
        <f t="shared" si="414"/>
        <v/>
      </c>
      <c r="S970" s="91" t="str">
        <f t="shared" si="415"/>
        <v/>
      </c>
      <c r="U970" s="42"/>
      <c r="V970" s="122"/>
      <c r="W970" s="126"/>
      <c r="X970" s="78"/>
    </row>
    <row r="971" spans="1:24" s="77" customFormat="1" ht="24" customHeight="1" x14ac:dyDescent="0.2">
      <c r="A971" s="34" t="str">
        <f t="shared" si="391"/>
        <v/>
      </c>
      <c r="B971" s="35">
        <f t="shared" si="409"/>
        <v>33</v>
      </c>
      <c r="C971" s="200" t="str">
        <f>CONCATENATE("Ba  ",CHAR(10),DAY(V963+1),"/",MONTH(V963+1))</f>
        <v>Ba  
20/4</v>
      </c>
      <c r="D971" s="67">
        <v>1</v>
      </c>
      <c r="E971" s="68">
        <f ca="1">COUNTIF($G$6:G971,G971)+COUNTIF(OFFSET($P$6,0,0,IF(MOD(ROW(P971),5)&lt;&gt;0,INT((ROW(P971)-ROW($P$6)+1)/5)*5,INT((ROW(P971)-ROW($P$6))/5)*5),1),G971)</f>
        <v>65</v>
      </c>
      <c r="F971" s="68">
        <f t="shared" ca="1" si="410"/>
        <v>65</v>
      </c>
      <c r="G971" s="182" t="str">
        <f>TKB!$C$9</f>
        <v>Chính tả</v>
      </c>
      <c r="H971" s="93"/>
      <c r="I971" s="70" t="str">
        <f t="shared" ca="1" si="411"/>
        <v>TC: Bóp nát quả cam.</v>
      </c>
      <c r="J971" s="71" t="str">
        <f t="shared" ca="1" si="412"/>
        <v>vở mẫu, MT-MC</v>
      </c>
      <c r="K971" s="72"/>
      <c r="L971" s="200" t="str">
        <f>+C971</f>
        <v>Ba  
20/4</v>
      </c>
      <c r="M971" s="67">
        <v>1</v>
      </c>
      <c r="N971" s="94">
        <f ca="1">IF(P971=0,"",COUNTIF($P$6:P971,P971)+COUNTIF(OFFSET($G$6,0,0,INT((ROW(G971)-ROW($G$6))/5+1)*5,1),P971))</f>
        <v>33</v>
      </c>
      <c r="O971" s="94">
        <f t="shared" ca="1" si="413"/>
        <v>33</v>
      </c>
      <c r="P971" s="181" t="str">
        <f>TKB!$D$9</f>
        <v>Kể chuyện</v>
      </c>
      <c r="Q971" s="93"/>
      <c r="R971" s="70" t="str">
        <f t="shared" ca="1" si="414"/>
        <v>Bóp nát quả cam.</v>
      </c>
      <c r="S971" s="71" t="str">
        <f t="shared" ca="1" si="415"/>
        <v>Tranh SGK</v>
      </c>
      <c r="U971" s="42"/>
      <c r="V971" s="122"/>
      <c r="W971" s="126"/>
      <c r="X971" s="78"/>
    </row>
    <row r="972" spans="1:24" s="77" customFormat="1" ht="24" customHeight="1" x14ac:dyDescent="0.2">
      <c r="A972" s="34" t="str">
        <f t="shared" si="391"/>
        <v/>
      </c>
      <c r="B972" s="35">
        <f t="shared" si="409"/>
        <v>33</v>
      </c>
      <c r="C972" s="201"/>
      <c r="D972" s="79">
        <v>2</v>
      </c>
      <c r="E972" s="80">
        <f ca="1">COUNTIF($G$6:G972,G972)+COUNTIF(OFFSET($P$6,0,0,IF(MOD(ROW(P972),5)&lt;&gt;0,INT((ROW(P972)-ROW($P$6)+1)/5)*5,INT((ROW(P972)-ROW($P$6))/5)*5),1),G972)</f>
        <v>162</v>
      </c>
      <c r="F972" s="80">
        <f t="shared" ca="1" si="410"/>
        <v>162</v>
      </c>
      <c r="G972" s="182" t="str">
        <f>TKB!$C$10</f>
        <v>Toán</v>
      </c>
      <c r="H972" s="81"/>
      <c r="I972" s="82" t="str">
        <f t="shared" ca="1" si="411"/>
        <v>Ôn tập: Các số trong phạm vi 1000 (tt)</v>
      </c>
      <c r="J972" s="83" t="str">
        <f t="shared" ca="1" si="412"/>
        <v>SGK, bảng phụ, MT-MC</v>
      </c>
      <c r="K972" s="72"/>
      <c r="L972" s="201"/>
      <c r="M972" s="79">
        <v>2</v>
      </c>
      <c r="N972" s="84">
        <f ca="1">IF(P972=0,"",COUNTIF($P$6:P972,P972)+COUNTIF(OFFSET($G$6,0,0,INT((ROW(G972)-ROW($G$6))/5+1)*5,1),P972))</f>
        <v>66</v>
      </c>
      <c r="O972" s="84">
        <f t="shared" ca="1" si="413"/>
        <v>66</v>
      </c>
      <c r="P972" s="182" t="str">
        <f>TKB!$D$10</f>
        <v>Thể dục</v>
      </c>
      <c r="Q972" s="81"/>
      <c r="R972" s="82" t="str">
        <f t="shared" ca="1" si="414"/>
        <v>Chuyền cầu. TC:”Ném bóng trúng đích”.</v>
      </c>
      <c r="S972" s="83">
        <f t="shared" ca="1" si="415"/>
        <v>0</v>
      </c>
      <c r="U972" s="42"/>
      <c r="V972" s="122"/>
      <c r="W972" s="126"/>
      <c r="X972" s="78"/>
    </row>
    <row r="973" spans="1:24" s="77" customFormat="1" ht="24" customHeight="1" x14ac:dyDescent="0.2">
      <c r="A973" s="34" t="str">
        <f t="shared" si="391"/>
        <v/>
      </c>
      <c r="B973" s="35">
        <f t="shared" si="409"/>
        <v>33</v>
      </c>
      <c r="C973" s="201"/>
      <c r="D973" s="79">
        <v>3</v>
      </c>
      <c r="E973" s="80">
        <f ca="1">COUNTIF($G$6:G973,G973)+COUNTIF(OFFSET($P$6,0,0,IF(MOD(ROW(P973),5)&lt;&gt;0,INT((ROW(P973)-ROW($P$6)+1)/5)*5,INT((ROW(P973)-ROW($P$6))/5)*5),1),G973)</f>
        <v>33</v>
      </c>
      <c r="F973" s="80">
        <f t="shared" ca="1" si="410"/>
        <v>33</v>
      </c>
      <c r="G973" s="182" t="str">
        <f>TKB!$C$11</f>
        <v>Mĩ thuật</v>
      </c>
      <c r="H973" s="81"/>
      <c r="I973" s="82" t="str">
        <f t="shared" ca="1" si="411"/>
        <v>Em đến trường</v>
      </c>
      <c r="J973" s="83">
        <f t="shared" ca="1" si="412"/>
        <v>0</v>
      </c>
      <c r="K973" s="72"/>
      <c r="L973" s="201"/>
      <c r="M973" s="73">
        <v>3</v>
      </c>
      <c r="N973" s="84">
        <f ca="1">IF(P973=0,"",COUNTIF($P$6:P973,P973)+COUNTIF(OFFSET($G$6,0,0,INT((ROW(G973)-ROW($G$6))/5+1)*5,1),P973))</f>
        <v>98</v>
      </c>
      <c r="O973" s="74">
        <f t="shared" ca="1" si="413"/>
        <v>98</v>
      </c>
      <c r="P973" s="185" t="str">
        <f>TKB!$D$11</f>
        <v>HDH-TV</v>
      </c>
      <c r="Q973" s="81"/>
      <c r="R973" s="82" t="str">
        <f t="shared" ca="1" si="414"/>
        <v>Tập đọc-Chính tả</v>
      </c>
      <c r="S973" s="83" t="str">
        <f t="shared" ca="1" si="415"/>
        <v>Vở CEHTV, BP, PM</v>
      </c>
      <c r="U973" s="42"/>
      <c r="V973" s="122"/>
      <c r="W973" s="126"/>
      <c r="X973" s="78"/>
    </row>
    <row r="974" spans="1:24" s="77" customFormat="1" ht="24" customHeight="1" x14ac:dyDescent="0.2">
      <c r="A974" s="34" t="str">
        <f t="shared" si="391"/>
        <v/>
      </c>
      <c r="B974" s="35">
        <f t="shared" si="409"/>
        <v>33</v>
      </c>
      <c r="C974" s="201"/>
      <c r="D974" s="79">
        <v>4</v>
      </c>
      <c r="E974" s="84">
        <f ca="1">COUNTIF($G$6:G974,G974)+COUNTIF(OFFSET($P$6,0,0,IF(MOD(ROW(P974),5)&lt;&gt;0,INT((ROW(P974)-ROW($P$6)+1)/5)*5,INT((ROW(P974)-ROW($P$6))/5)*5),1),G974)</f>
        <v>65</v>
      </c>
      <c r="F974" s="84">
        <f t="shared" ca="1" si="410"/>
        <v>65</v>
      </c>
      <c r="G974" s="182" t="str">
        <f>TKB!$C$12</f>
        <v>Tiếng Anh</v>
      </c>
      <c r="H974" s="81"/>
      <c r="I974" s="82" t="str">
        <f t="shared" ca="1" si="411"/>
        <v>Stop and check</v>
      </c>
      <c r="J974" s="83">
        <f t="shared" ca="1" si="412"/>
        <v>0</v>
      </c>
      <c r="K974" s="72"/>
      <c r="L974" s="201"/>
      <c r="M974" s="79">
        <v>4</v>
      </c>
      <c r="N974" s="84">
        <f ca="1">IF(P974=0,"",COUNTIF($P$6:P974,P974)+COUNTIF(OFFSET($G$6,0,0,INT((ROW(G974)-ROW($G$6))/5+1)*5,1),P974))</f>
        <v>97</v>
      </c>
      <c r="O974" s="84" t="e">
        <f t="shared" ca="1" si="413"/>
        <v>#N/A</v>
      </c>
      <c r="P974" s="182" t="str">
        <f>TKB!$D$12</f>
        <v>HDH-T</v>
      </c>
      <c r="Q974" s="81"/>
      <c r="R974" s="82" t="e">
        <f t="shared" ca="1" si="414"/>
        <v>#N/A</v>
      </c>
      <c r="S974" s="83" t="e">
        <f t="shared" ca="1" si="415"/>
        <v>#N/A</v>
      </c>
      <c r="U974" s="42"/>
      <c r="V974" s="122"/>
      <c r="W974" s="126"/>
      <c r="X974" s="78"/>
    </row>
    <row r="975" spans="1:24" s="77" customFormat="1" ht="24" customHeight="1" x14ac:dyDescent="0.2">
      <c r="A975" s="34" t="str">
        <f t="shared" si="391"/>
        <v/>
      </c>
      <c r="B975" s="35">
        <f t="shared" si="409"/>
        <v>33</v>
      </c>
      <c r="C975" s="202"/>
      <c r="D975" s="95">
        <v>5</v>
      </c>
      <c r="E975" s="88">
        <f ca="1">COUNTIF($G$6:G975,G975)+COUNTIF(OFFSET($P$6,0,0,IF(MOD(ROW(P975),5)&lt;&gt;0,INT((ROW(P975)-ROW($P$6)+1)/5)*5,INT((ROW(P975)-ROW($P$6))/5)*5),1),G975)</f>
        <v>420</v>
      </c>
      <c r="F975" s="88" t="str">
        <f t="shared" si="410"/>
        <v/>
      </c>
      <c r="G975" s="183">
        <f>TKB!$C$13</f>
        <v>0</v>
      </c>
      <c r="H975" s="89"/>
      <c r="I975" s="90" t="str">
        <f t="shared" si="411"/>
        <v/>
      </c>
      <c r="J975" s="91" t="str">
        <f t="shared" si="412"/>
        <v/>
      </c>
      <c r="K975" s="72"/>
      <c r="L975" s="202"/>
      <c r="M975" s="87">
        <v>5</v>
      </c>
      <c r="N975" s="84" t="str">
        <f ca="1">IF(P975=0,"",COUNTIF($P$6:P975,P975)+COUNTIF(OFFSET($G$6,0,0,INT((ROW(G975)-ROW($G$6))/5+1)*5,1),P975))</f>
        <v/>
      </c>
      <c r="O975" s="92" t="str">
        <f t="shared" si="413"/>
        <v/>
      </c>
      <c r="P975" s="183">
        <f>TKB!$D$13</f>
        <v>0</v>
      </c>
      <c r="Q975" s="89"/>
      <c r="R975" s="90" t="str">
        <f t="shared" si="414"/>
        <v/>
      </c>
      <c r="S975" s="91" t="str">
        <f t="shared" si="415"/>
        <v/>
      </c>
      <c r="U975" s="42"/>
      <c r="V975" s="122"/>
      <c r="W975" s="126"/>
      <c r="X975" s="78"/>
    </row>
    <row r="976" spans="1:24" s="77" customFormat="1" ht="24" customHeight="1" x14ac:dyDescent="0.2">
      <c r="A976" s="34" t="str">
        <f t="shared" ref="A976:A1039" si="416">IF(OR(B976=$G$1,$G$1="toàn bộ"),"in","")</f>
        <v/>
      </c>
      <c r="B976" s="35">
        <f t="shared" si="409"/>
        <v>33</v>
      </c>
      <c r="C976" s="200" t="str">
        <f>CONCATENATE("Tư ",CHAR(10),DAY(V963+2),"/",MONTH(V963+2))</f>
        <v>Tư 
21/4</v>
      </c>
      <c r="D976" s="67">
        <v>1</v>
      </c>
      <c r="E976" s="68">
        <f ca="1">COUNTIF($G$6:G976,G976)+COUNTIF(OFFSET($P$6,0,0,IF(MOD(ROW(P976),5)&lt;&gt;0,INT((ROW(P976)-ROW($P$6)+1)/5)*5,INT((ROW(P976)-ROW($P$6))/5)*5),1),G976)</f>
        <v>99</v>
      </c>
      <c r="F976" s="68">
        <f t="shared" ca="1" si="410"/>
        <v>99</v>
      </c>
      <c r="G976" s="182" t="str">
        <f>TKB!$C$14</f>
        <v>Tập đọc</v>
      </c>
      <c r="H976" s="93"/>
      <c r="I976" s="70" t="str">
        <f t="shared" ca="1" si="411"/>
        <v> Lượm</v>
      </c>
      <c r="J976" s="71" t="str">
        <f t="shared" ca="1" si="412"/>
        <v>Máy chiếu, GAĐT</v>
      </c>
      <c r="K976" s="72"/>
      <c r="L976" s="200" t="str">
        <f>+C976</f>
        <v>Tư 
21/4</v>
      </c>
      <c r="M976" s="67">
        <v>1</v>
      </c>
      <c r="N976" s="94">
        <f ca="1">IF(P976=0,"",COUNTIF($P$6:P976,P976)+COUNTIF(OFFSET($G$6,0,0,INT((ROW(G976)-ROW($G$6))/5+1)*5,1),P976))</f>
        <v>33</v>
      </c>
      <c r="O976" s="94">
        <f t="shared" ca="1" si="413"/>
        <v>33</v>
      </c>
      <c r="P976" s="181" t="str">
        <f>TKB!$D$14</f>
        <v>HĐTT-ĐS</v>
      </c>
      <c r="Q976" s="93"/>
      <c r="R976" s="70" t="str">
        <f t="shared" ca="1" si="414"/>
        <v>Đọc sách</v>
      </c>
      <c r="S976" s="71" t="str">
        <f t="shared" ca="1" si="415"/>
        <v>sách, truyện</v>
      </c>
      <c r="U976" s="42"/>
      <c r="V976" s="122"/>
      <c r="W976" s="126"/>
      <c r="X976" s="78"/>
    </row>
    <row r="977" spans="1:24" s="77" customFormat="1" ht="24" customHeight="1" x14ac:dyDescent="0.2">
      <c r="A977" s="34" t="str">
        <f t="shared" si="416"/>
        <v/>
      </c>
      <c r="B977" s="35">
        <f t="shared" si="409"/>
        <v>33</v>
      </c>
      <c r="C977" s="201"/>
      <c r="D977" s="79">
        <v>2</v>
      </c>
      <c r="E977" s="80">
        <f ca="1">COUNTIF($G$6:G977,G977)+COUNTIF(OFFSET($P$6,0,0,IF(MOD(ROW(P977),5)&lt;&gt;0,INT((ROW(P977)-ROW($P$6)+1)/5)*5,INT((ROW(P977)-ROW($P$6))/5)*5),1),G977)</f>
        <v>66</v>
      </c>
      <c r="F977" s="80">
        <f t="shared" ca="1" si="410"/>
        <v>66</v>
      </c>
      <c r="G977" s="182" t="str">
        <f>TKB!$C$15</f>
        <v>Tiếng Anh</v>
      </c>
      <c r="H977" s="81"/>
      <c r="I977" s="82" t="str">
        <f t="shared" ca="1" si="411"/>
        <v>Review</v>
      </c>
      <c r="J977" s="83">
        <f t="shared" ca="1" si="412"/>
        <v>0</v>
      </c>
      <c r="K977" s="72"/>
      <c r="L977" s="201"/>
      <c r="M977" s="79">
        <v>2</v>
      </c>
      <c r="N977" s="84">
        <f ca="1">IF(P977=0,"",COUNTIF($P$6:P977,P977)+COUNTIF(OFFSET($G$6,0,0,INT((ROW(G977)-ROW($G$6))/5+1)*5,1),P977))</f>
        <v>33</v>
      </c>
      <c r="O977" s="84" t="e">
        <f t="shared" ca="1" si="413"/>
        <v>#N/A</v>
      </c>
      <c r="P977" s="181" t="str">
        <f>TKB!$D$15</f>
        <v>Âm nhạc TC</v>
      </c>
      <c r="Q977" s="81"/>
      <c r="R977" s="82" t="e">
        <f t="shared" ca="1" si="414"/>
        <v>#N/A</v>
      </c>
      <c r="S977" s="83" t="e">
        <f t="shared" ca="1" si="415"/>
        <v>#N/A</v>
      </c>
      <c r="U977" s="42"/>
      <c r="V977" s="122"/>
      <c r="W977" s="126"/>
      <c r="X977" s="78"/>
    </row>
    <row r="978" spans="1:24" s="77" customFormat="1" ht="24" customHeight="1" x14ac:dyDescent="0.2">
      <c r="A978" s="34" t="str">
        <f t="shared" si="416"/>
        <v/>
      </c>
      <c r="B978" s="35">
        <f t="shared" si="409"/>
        <v>33</v>
      </c>
      <c r="C978" s="201"/>
      <c r="D978" s="79">
        <v>3</v>
      </c>
      <c r="E978" s="80">
        <f ca="1">COUNTIF($G$6:G978,G978)+COUNTIF(OFFSET($P$6,0,0,IF(MOD(ROW(P978),5)&lt;&gt;0,INT((ROW(P978)-ROW($P$6)+1)/5)*5,INT((ROW(P978)-ROW($P$6))/5)*5),1),G978)</f>
        <v>163</v>
      </c>
      <c r="F978" s="80">
        <f t="shared" ca="1" si="410"/>
        <v>163</v>
      </c>
      <c r="G978" s="182" t="str">
        <f>TKB!$C$16</f>
        <v>Toán</v>
      </c>
      <c r="H978" s="81"/>
      <c r="I978" s="82" t="str">
        <f t="shared" ca="1" si="411"/>
        <v>Ôn tập phép cộng, phép trừ.</v>
      </c>
      <c r="J978" s="83" t="str">
        <f t="shared" ca="1" si="412"/>
        <v>SGK, bảng phụ, MT-MC</v>
      </c>
      <c r="K978" s="72"/>
      <c r="L978" s="201"/>
      <c r="M978" s="73">
        <v>3</v>
      </c>
      <c r="N978" s="84">
        <f ca="1">IF(P978=0,"",COUNTIF($P$6:P978,P978)+COUNTIF(OFFSET($G$6,0,0,INT((ROW(G978)-ROW($G$6))/5+1)*5,1),P978))</f>
        <v>98</v>
      </c>
      <c r="O978" s="74" t="e">
        <f t="shared" ca="1" si="413"/>
        <v>#N/A</v>
      </c>
      <c r="P978" s="185" t="str">
        <f>TKB!$D$16</f>
        <v>HDH-T</v>
      </c>
      <c r="Q978" s="81"/>
      <c r="R978" s="82" t="e">
        <f t="shared" ca="1" si="414"/>
        <v>#N/A</v>
      </c>
      <c r="S978" s="83" t="e">
        <f t="shared" ca="1" si="415"/>
        <v>#N/A</v>
      </c>
      <c r="U978" s="42"/>
      <c r="V978" s="122"/>
      <c r="W978" s="126"/>
      <c r="X978" s="78"/>
    </row>
    <row r="979" spans="1:24" s="77" customFormat="1" ht="24" customHeight="1" x14ac:dyDescent="0.2">
      <c r="A979" s="34" t="str">
        <f t="shared" si="416"/>
        <v/>
      </c>
      <c r="B979" s="35">
        <f t="shared" si="409"/>
        <v>33</v>
      </c>
      <c r="C979" s="201"/>
      <c r="D979" s="79">
        <v>4</v>
      </c>
      <c r="E979" s="84">
        <f ca="1">COUNTIF($G$6:G979,G979)+COUNTIF(OFFSET($P$6,0,0,IF(MOD(ROW(P979),5)&lt;&gt;0,INT((ROW(P979)-ROW($P$6)+1)/5)*5,INT((ROW(P979)-ROW($P$6))/5)*5),1),G979)</f>
        <v>33</v>
      </c>
      <c r="F979" s="84">
        <f t="shared" ca="1" si="410"/>
        <v>33</v>
      </c>
      <c r="G979" s="182" t="str">
        <f>TKB!$C$17</f>
        <v>Tập viết</v>
      </c>
      <c r="H979" s="81"/>
      <c r="I979" s="82" t="str">
        <f t="shared" ca="1" si="411"/>
        <v>Chữ hoa V (kiểu 2)</v>
      </c>
      <c r="J979" s="83" t="str">
        <f ca="1">IF(G979=0,"",VLOOKUP(E979&amp;G979,PPCT,7,0))</f>
        <v xml:space="preserve">Chữ mẫu, bảng phụ, </v>
      </c>
      <c r="K979" s="72"/>
      <c r="L979" s="201"/>
      <c r="M979" s="79">
        <v>4</v>
      </c>
      <c r="N979" s="84">
        <f ca="1">IF(P979=0,"",COUNTIF($P$6:P979,P979)+COUNTIF(OFFSET($G$6,0,0,INT((ROW(G979)-ROW($G$6))/5+1)*5,1),P979))</f>
        <v>65</v>
      </c>
      <c r="O979" s="84" t="e">
        <f t="shared" ca="1" si="413"/>
        <v>#N/A</v>
      </c>
      <c r="P979" s="182" t="str">
        <f>TKB!$D$17</f>
        <v>HĐTT-CĐ</v>
      </c>
      <c r="Q979" s="81"/>
      <c r="R979" s="82" t="e">
        <f t="shared" ca="1" si="414"/>
        <v>#N/A</v>
      </c>
      <c r="S979" s="83" t="e">
        <f t="shared" ca="1" si="415"/>
        <v>#N/A</v>
      </c>
      <c r="U979" s="42"/>
      <c r="V979" s="122"/>
      <c r="W979" s="126"/>
      <c r="X979" s="78"/>
    </row>
    <row r="980" spans="1:24" s="77" customFormat="1" ht="24" customHeight="1" x14ac:dyDescent="0.2">
      <c r="A980" s="34" t="str">
        <f t="shared" si="416"/>
        <v/>
      </c>
      <c r="B980" s="35">
        <f t="shared" si="409"/>
        <v>33</v>
      </c>
      <c r="C980" s="202"/>
      <c r="D980" s="95">
        <v>5</v>
      </c>
      <c r="E980" s="88">
        <f ca="1">COUNTIF($G$6:G980,G980)+COUNTIF(OFFSET($P$6,0,0,IF(MOD(ROW(P980),5)&lt;&gt;0,INT((ROW(P980)-ROW($P$6)+1)/5)*5,INT((ROW(P980)-ROW($P$6))/5)*5),1),G980)</f>
        <v>422</v>
      </c>
      <c r="F980" s="88" t="str">
        <f t="shared" si="410"/>
        <v/>
      </c>
      <c r="G980" s="183">
        <f>TKB!$C$18</f>
        <v>0</v>
      </c>
      <c r="H980" s="89"/>
      <c r="I980" s="90" t="str">
        <f t="shared" si="411"/>
        <v/>
      </c>
      <c r="J980" s="91" t="str">
        <f t="shared" ref="J980:J990" si="417">IF(G980=0,"",VLOOKUP(E980&amp;G980,PPCT,7,0))</f>
        <v/>
      </c>
      <c r="K980" s="72"/>
      <c r="L980" s="202"/>
      <c r="M980" s="87">
        <v>5</v>
      </c>
      <c r="N980" s="84" t="str">
        <f ca="1">IF(P980=0,"",COUNTIF($P$6:P980,P980)+COUNTIF(OFFSET($G$6,0,0,INT((ROW(G980)-ROW($G$6))/5+1)*5,1),P980))</f>
        <v/>
      </c>
      <c r="O980" s="92" t="str">
        <f t="shared" si="413"/>
        <v/>
      </c>
      <c r="P980" s="183">
        <f>TKB!$D$18</f>
        <v>0</v>
      </c>
      <c r="Q980" s="89"/>
      <c r="R980" s="90" t="str">
        <f t="shared" si="414"/>
        <v/>
      </c>
      <c r="S980" s="91" t="str">
        <f t="shared" si="415"/>
        <v/>
      </c>
      <c r="U980" s="42"/>
      <c r="V980" s="122"/>
      <c r="W980" s="126"/>
      <c r="X980" s="78"/>
    </row>
    <row r="981" spans="1:24" s="77" customFormat="1" ht="24" customHeight="1" x14ac:dyDescent="0.2">
      <c r="A981" s="34" t="str">
        <f t="shared" si="416"/>
        <v/>
      </c>
      <c r="B981" s="35">
        <f t="shared" si="409"/>
        <v>33</v>
      </c>
      <c r="C981" s="200" t="str">
        <f>CONCATENATE("Năm ",CHAR(10),DAY(V963+3),"/",MONTH(V963+3))</f>
        <v>Năm 
22/4</v>
      </c>
      <c r="D981" s="67">
        <v>1</v>
      </c>
      <c r="E981" s="68">
        <f ca="1">COUNTIF($G$6:G981,G981)+COUNTIF(OFFSET($P$6,0,0,IF(MOD(ROW(P981),5)&lt;&gt;0,INT((ROW(P981)-ROW($P$6)+1)/5)*5,INT((ROW(P981)-ROW($P$6))/5)*5),1),G981)</f>
        <v>66</v>
      </c>
      <c r="F981" s="68">
        <f t="shared" ca="1" si="410"/>
        <v>66</v>
      </c>
      <c r="G981" s="181" t="str">
        <f>TKB!$C$19</f>
        <v>Chính tả</v>
      </c>
      <c r="H981" s="93"/>
      <c r="I981" s="70" t="str">
        <f t="shared" ca="1" si="411"/>
        <v>NV: Lượm.</v>
      </c>
      <c r="J981" s="71" t="str">
        <f t="shared" ca="1" si="417"/>
        <v>vở mẫu, MT-MC</v>
      </c>
      <c r="K981" s="72"/>
      <c r="L981" s="200" t="str">
        <f>+C981</f>
        <v>Năm 
22/4</v>
      </c>
      <c r="M981" s="67">
        <v>1</v>
      </c>
      <c r="N981" s="94">
        <f ca="1">IF(P981=0,"",COUNTIF($P$6:P981,P981)+COUNTIF(OFFSET($G$6,0,0,INT((ROW(G981)-ROW($G$6))/5+1)*5,1),P981))</f>
        <v>33</v>
      </c>
      <c r="O981" s="94">
        <f t="shared" ca="1" si="413"/>
        <v>33</v>
      </c>
      <c r="P981" s="181" t="str">
        <f>TKB!$D$19</f>
        <v>TN&amp;XH</v>
      </c>
      <c r="Q981" s="93"/>
      <c r="R981" s="70" t="str">
        <f t="shared" ca="1" si="414"/>
        <v>Mặt trăng và các vì sao</v>
      </c>
      <c r="S981" s="71" t="str">
        <f t="shared" ca="1" si="415"/>
        <v>Tranh SGK, MT-MC</v>
      </c>
      <c r="U981" s="42"/>
      <c r="V981" s="122"/>
      <c r="W981" s="126"/>
      <c r="X981" s="78"/>
    </row>
    <row r="982" spans="1:24" s="77" customFormat="1" ht="24" customHeight="1" x14ac:dyDescent="0.2">
      <c r="A982" s="34" t="str">
        <f t="shared" si="416"/>
        <v/>
      </c>
      <c r="B982" s="35">
        <f t="shared" si="409"/>
        <v>33</v>
      </c>
      <c r="C982" s="201"/>
      <c r="D982" s="79">
        <v>2</v>
      </c>
      <c r="E982" s="80">
        <f ca="1">COUNTIF($G$6:G982,G982)+COUNTIF(OFFSET($P$6,0,0,IF(MOD(ROW(P982),5)&lt;&gt;0,INT((ROW(P982)-ROW($P$6)+1)/5)*5,INT((ROW(P982)-ROW($P$6))/5)*5),1),G982)</f>
        <v>164</v>
      </c>
      <c r="F982" s="80">
        <f t="shared" ca="1" si="410"/>
        <v>164</v>
      </c>
      <c r="G982" s="182" t="str">
        <f>TKB!$C$20</f>
        <v>Toán</v>
      </c>
      <c r="H982" s="81"/>
      <c r="I982" s="82" t="str">
        <f t="shared" ca="1" si="411"/>
        <v>Ôn tập phép cộng, phép trừ (tt)</v>
      </c>
      <c r="J982" s="83" t="str">
        <f t="shared" ca="1" si="417"/>
        <v>SGK, bảng phụ, MT-MC</v>
      </c>
      <c r="K982" s="72"/>
      <c r="L982" s="201"/>
      <c r="M982" s="79">
        <v>2</v>
      </c>
      <c r="N982" s="84">
        <f ca="1">IF(P982=0,"",COUNTIF($P$6:P982,P982)+COUNTIF(OFFSET($G$6,0,0,INT((ROW(G982)-ROW($G$6))/5+1)*5,1),P982))</f>
        <v>33</v>
      </c>
      <c r="O982" s="84">
        <f t="shared" ca="1" si="413"/>
        <v>33</v>
      </c>
      <c r="P982" s="182" t="str">
        <f>TKB!$D$20</f>
        <v>Thủ công</v>
      </c>
      <c r="Q982" s="81"/>
      <c r="R982" s="82" t="str">
        <f t="shared" ca="1" si="414"/>
        <v>Ôn tập, thực hành thi khéo tay làm đồ chơi theo ý thích</v>
      </c>
      <c r="S982" s="83" t="str">
        <f t="shared" ca="1" si="415"/>
        <v>GM, kéo, tranh QT</v>
      </c>
      <c r="U982" s="42"/>
      <c r="V982" s="122"/>
      <c r="W982" s="126"/>
      <c r="X982" s="78"/>
    </row>
    <row r="983" spans="1:24" s="77" customFormat="1" ht="24" customHeight="1" x14ac:dyDescent="0.2">
      <c r="A983" s="34" t="str">
        <f t="shared" si="416"/>
        <v/>
      </c>
      <c r="B983" s="35">
        <f t="shared" si="409"/>
        <v>33</v>
      </c>
      <c r="C983" s="201"/>
      <c r="D983" s="79">
        <v>3</v>
      </c>
      <c r="E983" s="84">
        <f ca="1">COUNTIF($G$6:G983,G983)+COUNTIF(OFFSET($P$6,0,0,IF(MOD(ROW(P983),5)&lt;&gt;0,INT((ROW(P983)-ROW($P$6)+1)/5)*5,INT((ROW(P983)-ROW($P$6))/5)*5),1),G983)</f>
        <v>33</v>
      </c>
      <c r="F983" s="84">
        <f t="shared" ca="1" si="410"/>
        <v>33</v>
      </c>
      <c r="G983" s="182" t="str">
        <f>TKB!$C$21</f>
        <v>Thể dục TC</v>
      </c>
      <c r="H983" s="81"/>
      <c r="I983" s="82" t="str">
        <f t="shared" ca="1" si="411"/>
        <v>Ôn chuyển cầu – trò chơi : con các là cậu ông trời</v>
      </c>
      <c r="J983" s="83">
        <f t="shared" ca="1" si="417"/>
        <v>0</v>
      </c>
      <c r="K983" s="72"/>
      <c r="L983" s="201"/>
      <c r="M983" s="73">
        <v>3</v>
      </c>
      <c r="N983" s="84">
        <f ca="1">IF(P983=0,"",COUNTIF($P$6:P983,P983)+COUNTIF(OFFSET($G$6,0,0,INT((ROW(G983)-ROW($G$6))/5+1)*5,1),P983))</f>
        <v>99</v>
      </c>
      <c r="O983" s="74">
        <f t="shared" ca="1" si="413"/>
        <v>99</v>
      </c>
      <c r="P983" s="185" t="str">
        <f>TKB!$D$21</f>
        <v>HDH-TV</v>
      </c>
      <c r="Q983" s="81"/>
      <c r="R983" s="82" t="str">
        <f t="shared" ca="1" si="414"/>
        <v>Luyện từ và câu</v>
      </c>
      <c r="S983" s="83" t="str">
        <f t="shared" ca="1" si="415"/>
        <v>Vở CEHTV, BP, PM</v>
      </c>
      <c r="U983" s="42"/>
      <c r="V983" s="122"/>
      <c r="W983" s="126"/>
      <c r="X983" s="78"/>
    </row>
    <row r="984" spans="1:24" s="77" customFormat="1" ht="24" customHeight="1" x14ac:dyDescent="0.2">
      <c r="A984" s="34" t="str">
        <f t="shared" si="416"/>
        <v/>
      </c>
      <c r="B984" s="35">
        <f t="shared" si="409"/>
        <v>33</v>
      </c>
      <c r="C984" s="201"/>
      <c r="D984" s="79">
        <v>4</v>
      </c>
      <c r="E984" s="84">
        <f ca="1">COUNTIF($G$6:G984,G984)+COUNTIF(OFFSET($P$6,0,0,IF(MOD(ROW(P984),5)&lt;&gt;0,INT((ROW(P984)-ROW($P$6)+1)/5)*5,INT((ROW(P984)-ROW($P$6))/5)*5),1),G984)</f>
        <v>33</v>
      </c>
      <c r="F984" s="84">
        <f t="shared" ca="1" si="410"/>
        <v>33</v>
      </c>
      <c r="G984" s="182" t="str">
        <f>TKB!$C$22</f>
        <v>LT &amp; Câu</v>
      </c>
      <c r="H984" s="81"/>
      <c r="I984" s="82" t="str">
        <f t="shared" ca="1" si="411"/>
        <v>MRVT: từ ngữ chỉ nghề nghiệp.</v>
      </c>
      <c r="J984" s="83" t="str">
        <f t="shared" ca="1" si="417"/>
        <v>bảng phụ, MT-MC</v>
      </c>
      <c r="K984" s="72"/>
      <c r="L984" s="201"/>
      <c r="M984" s="79">
        <v>4</v>
      </c>
      <c r="N984" s="84">
        <f ca="1">IF(P984=0,"",COUNTIF($P$6:P984,P984)+COUNTIF(OFFSET($G$6,0,0,INT((ROW(G984)-ROW($G$6))/5+1)*5,1),P984))</f>
        <v>66</v>
      </c>
      <c r="O984" s="84" t="e">
        <f t="shared" ca="1" si="413"/>
        <v>#N/A</v>
      </c>
      <c r="P984" s="182" t="str">
        <f>TKB!$D$22</f>
        <v>HĐTT-CĐ</v>
      </c>
      <c r="Q984" s="81"/>
      <c r="R984" s="82" t="e">
        <f t="shared" ca="1" si="414"/>
        <v>#N/A</v>
      </c>
      <c r="S984" s="83" t="e">
        <f t="shared" ca="1" si="415"/>
        <v>#N/A</v>
      </c>
      <c r="U984" s="42"/>
      <c r="V984" s="122"/>
      <c r="W984" s="126"/>
      <c r="X984" s="78"/>
    </row>
    <row r="985" spans="1:24" s="77" customFormat="1" ht="24" customHeight="1" x14ac:dyDescent="0.2">
      <c r="A985" s="34" t="str">
        <f t="shared" si="416"/>
        <v/>
      </c>
      <c r="B985" s="35">
        <f t="shared" si="409"/>
        <v>33</v>
      </c>
      <c r="C985" s="202"/>
      <c r="D985" s="95">
        <v>5</v>
      </c>
      <c r="E985" s="88">
        <f ca="1">COUNTIF($G$6:G985,G985)+COUNTIF(OFFSET($P$6,0,0,IF(MOD(ROW(P985),5)&lt;&gt;0,INT((ROW(P985)-ROW($P$6)+1)/5)*5,INT((ROW(P985)-ROW($P$6))/5)*5),1),G985)</f>
        <v>424</v>
      </c>
      <c r="F985" s="88" t="str">
        <f t="shared" si="410"/>
        <v/>
      </c>
      <c r="G985" s="183">
        <f>TKB!$C$23</f>
        <v>0</v>
      </c>
      <c r="H985" s="89"/>
      <c r="I985" s="90" t="str">
        <f t="shared" si="411"/>
        <v/>
      </c>
      <c r="J985" s="91" t="str">
        <f t="shared" si="417"/>
        <v/>
      </c>
      <c r="K985" s="72"/>
      <c r="L985" s="202"/>
      <c r="M985" s="87">
        <v>5</v>
      </c>
      <c r="N985" s="84" t="str">
        <f ca="1">IF(P985=0,"",COUNTIF($P$6:P985,P985)+COUNTIF(OFFSET($G$6,0,0,INT((ROW(G985)-ROW($G$6))/5+1)*5,1),P985))</f>
        <v/>
      </c>
      <c r="O985" s="92" t="str">
        <f t="shared" si="413"/>
        <v/>
      </c>
      <c r="P985" s="183">
        <f>TKB!$D$23</f>
        <v>0</v>
      </c>
      <c r="Q985" s="89"/>
      <c r="R985" s="90" t="str">
        <f t="shared" si="414"/>
        <v/>
      </c>
      <c r="S985" s="91" t="str">
        <f t="shared" si="415"/>
        <v/>
      </c>
      <c r="U985" s="42"/>
      <c r="V985" s="122"/>
      <c r="W985" s="126"/>
      <c r="X985" s="78"/>
    </row>
    <row r="986" spans="1:24" s="77" customFormat="1" ht="24" customHeight="1" x14ac:dyDescent="0.2">
      <c r="A986" s="34" t="str">
        <f t="shared" si="416"/>
        <v/>
      </c>
      <c r="B986" s="35">
        <f t="shared" si="409"/>
        <v>33</v>
      </c>
      <c r="C986" s="197" t="str">
        <f>CONCATENATE("Sáu ",CHAR(10),DAY(V963+4),"/",MONTH(V963+4))</f>
        <v>Sáu 
23/4</v>
      </c>
      <c r="D986" s="67">
        <v>1</v>
      </c>
      <c r="E986" s="68">
        <f ca="1">COUNTIF($G$6:G986,G986)+COUNTIF(OFFSET($P$6,0,0,IF(MOD(ROW(P986),5)&lt;&gt;0,INT((ROW(P986)-ROW($P$6)+1)/5)*5,INT((ROW(P986)-ROW($P$6))/5)*5),1),G986)</f>
        <v>33</v>
      </c>
      <c r="F986" s="68">
        <f t="shared" ca="1" si="410"/>
        <v>33</v>
      </c>
      <c r="G986" s="182" t="str">
        <f>TKB!$C$24</f>
        <v>Mĩ thuật TC</v>
      </c>
      <c r="H986" s="93"/>
      <c r="I986" s="70" t="str">
        <f t="shared" ca="1" si="411"/>
        <v>VTT: trang trí hình vuông</v>
      </c>
      <c r="J986" s="71">
        <f t="shared" ca="1" si="417"/>
        <v>0</v>
      </c>
      <c r="K986" s="72"/>
      <c r="L986" s="197" t="str">
        <f>+C986</f>
        <v>Sáu 
23/4</v>
      </c>
      <c r="M986" s="67">
        <v>1</v>
      </c>
      <c r="N986" s="94">
        <f ca="1">IF(P986=0,"",COUNTIF($P$6:P986,P986)+COUNTIF(OFFSET($G$6,0,0,INT((ROW(G986)-ROW($G$6))/5+1)*5,1),P986))</f>
        <v>99</v>
      </c>
      <c r="O986" s="94" t="e">
        <f t="shared" ca="1" si="413"/>
        <v>#N/A</v>
      </c>
      <c r="P986" s="181" t="str">
        <f>TKB!$D$24</f>
        <v>HDH-T</v>
      </c>
      <c r="Q986" s="93"/>
      <c r="R986" s="82" t="e">
        <f t="shared" ca="1" si="414"/>
        <v>#N/A</v>
      </c>
      <c r="S986" s="71" t="e">
        <f t="shared" ca="1" si="415"/>
        <v>#N/A</v>
      </c>
      <c r="U986" s="42"/>
      <c r="V986" s="122"/>
      <c r="W986" s="126"/>
      <c r="X986" s="78"/>
    </row>
    <row r="987" spans="1:24" s="77" customFormat="1" ht="24" customHeight="1" x14ac:dyDescent="0.2">
      <c r="A987" s="34" t="str">
        <f t="shared" si="416"/>
        <v/>
      </c>
      <c r="B987" s="35">
        <f t="shared" si="409"/>
        <v>33</v>
      </c>
      <c r="C987" s="198"/>
      <c r="D987" s="79">
        <v>2</v>
      </c>
      <c r="E987" s="80">
        <f ca="1">COUNTIF($G$6:G987,G987)+COUNTIF(OFFSET($P$6,0,0,IF(MOD(ROW(P987),5)&lt;&gt;0,INT((ROW(P987)-ROW($P$6)+1)/5)*5,INT((ROW(P987)-ROW($P$6))/5)*5),1),G987)</f>
        <v>33</v>
      </c>
      <c r="F987" s="80">
        <f t="shared" ca="1" si="410"/>
        <v>33</v>
      </c>
      <c r="G987" s="182" t="str">
        <f>TKB!$C$25</f>
        <v>Tập làm văn</v>
      </c>
      <c r="H987" s="81"/>
      <c r="I987" s="82" t="str">
        <f t="shared" ca="1" si="411"/>
        <v>Đáp lời an ủi. Kể chuyện được chứng kiến (viết)</v>
      </c>
      <c r="J987" s="83" t="str">
        <f t="shared" ca="1" si="417"/>
        <v>MT-MC,bảng phụ</v>
      </c>
      <c r="K987" s="72"/>
      <c r="L987" s="198"/>
      <c r="M987" s="79">
        <v>2</v>
      </c>
      <c r="N987" s="84">
        <f ca="1">IF(P987=0,"",COUNTIF($P$6:P987,P987)+COUNTIF(OFFSET($G$6,0,0,INT((ROW(G987)-ROW($G$6))/5+1)*5,1),P987))</f>
        <v>33</v>
      </c>
      <c r="O987" s="84">
        <f t="shared" ca="1" si="413"/>
        <v>33</v>
      </c>
      <c r="P987" s="182" t="str">
        <f>TKB!$D$25</f>
        <v>HĐTT-SHL</v>
      </c>
      <c r="Q987" s="81"/>
      <c r="R987" s="82" t="str">
        <f t="shared" ca="1" si="414"/>
        <v>Sơ kết tuần 33</v>
      </c>
      <c r="S987" s="83" t="str">
        <f t="shared" ca="1" si="415"/>
        <v>phần thưởng</v>
      </c>
      <c r="U987" s="42"/>
      <c r="V987" s="122"/>
      <c r="W987" s="126"/>
      <c r="X987" s="78"/>
    </row>
    <row r="988" spans="1:24" s="77" customFormat="1" ht="24" customHeight="1" x14ac:dyDescent="0.2">
      <c r="A988" s="34" t="str">
        <f t="shared" si="416"/>
        <v/>
      </c>
      <c r="B988" s="35">
        <f t="shared" si="409"/>
        <v>33</v>
      </c>
      <c r="C988" s="198"/>
      <c r="D988" s="73">
        <v>3</v>
      </c>
      <c r="E988" s="84">
        <f ca="1">COUNTIF($G$6:G988,G988)+COUNTIF(OFFSET($P$6,0,0,IF(MOD(ROW(P988),5)&lt;&gt;0,INT((ROW(P988)-ROW($P$6)+1)/5)*5,INT((ROW(P988)-ROW($P$6))/5)*5),1),G988)</f>
        <v>165</v>
      </c>
      <c r="F988" s="84">
        <f t="shared" ca="1" si="410"/>
        <v>165</v>
      </c>
      <c r="G988" s="182" t="str">
        <f>TKB!$C$26</f>
        <v>Toán</v>
      </c>
      <c r="H988" s="81"/>
      <c r="I988" s="82" t="str">
        <f t="shared" ca="1" si="411"/>
        <v>Ôn tập về phép nhân, phép chia.</v>
      </c>
      <c r="J988" s="83" t="str">
        <f t="shared" ca="1" si="417"/>
        <v>SGK, bảng phụ, MT-MC</v>
      </c>
      <c r="K988" s="72"/>
      <c r="L988" s="198"/>
      <c r="M988" s="73">
        <v>3</v>
      </c>
      <c r="N988" s="84" t="str">
        <f ca="1">IF(P988=0,"",COUNTIF($P$6:P988,P988)+COUNTIF(OFFSET($G$6,0,0,INT((ROW(G988)-ROW($G$6))/5+1)*5,1),P988))</f>
        <v/>
      </c>
      <c r="O988" s="74" t="str">
        <f t="shared" si="413"/>
        <v/>
      </c>
      <c r="P988" s="185">
        <f>TKB!$D$26</f>
        <v>0</v>
      </c>
      <c r="Q988" s="81"/>
      <c r="R988" s="82" t="str">
        <f t="shared" si="414"/>
        <v/>
      </c>
      <c r="S988" s="83" t="str">
        <f t="shared" si="415"/>
        <v/>
      </c>
      <c r="U988" s="42"/>
      <c r="V988" s="122"/>
      <c r="W988" s="126"/>
      <c r="X988" s="78"/>
    </row>
    <row r="989" spans="1:24" s="77" customFormat="1" ht="24" customHeight="1" x14ac:dyDescent="0.2">
      <c r="A989" s="34" t="str">
        <f t="shared" si="416"/>
        <v/>
      </c>
      <c r="B989" s="35">
        <f t="shared" si="409"/>
        <v>33</v>
      </c>
      <c r="C989" s="198"/>
      <c r="D989" s="79">
        <v>4</v>
      </c>
      <c r="E989" s="84">
        <f ca="1">COUNTIF($G$6:G989,G989)+COUNTIF(OFFSET($P$6,0,0,IF(MOD(ROW(P989),5)&lt;&gt;0,INT((ROW(P989)-ROW($P$6)+1)/5)*5,INT((ROW(P989)-ROW($P$6))/5)*5),1),G989)</f>
        <v>33</v>
      </c>
      <c r="F989" s="84">
        <f t="shared" ca="1" si="410"/>
        <v>33</v>
      </c>
      <c r="G989" s="182" t="str">
        <f>TKB!$C$27</f>
        <v>Đạo đức</v>
      </c>
      <c r="H989" s="81"/>
      <c r="I989" s="82" t="str">
        <f t="shared" ca="1" si="411"/>
        <v>Giáo dục quyền và bổn phận trẻ em</v>
      </c>
      <c r="J989" s="83" t="str">
        <f t="shared" ca="1" si="417"/>
        <v>Tư liệu Q&amp;BPTE</v>
      </c>
      <c r="K989" s="72"/>
      <c r="L989" s="198"/>
      <c r="M989" s="79">
        <v>4</v>
      </c>
      <c r="N989" s="84" t="str">
        <f ca="1">IF(P989=0,"",COUNTIF($P$6:P989,P989)+COUNTIF(OFFSET($G$6,0,0,INT((ROW(G989)-ROW($G$6))/5+1)*5,1),P989))</f>
        <v/>
      </c>
      <c r="O989" s="84" t="str">
        <f t="shared" si="413"/>
        <v/>
      </c>
      <c r="P989" s="182">
        <f>TKB!$D$27</f>
        <v>0</v>
      </c>
      <c r="Q989" s="81"/>
      <c r="R989" s="82" t="str">
        <f t="shared" si="414"/>
        <v/>
      </c>
      <c r="S989" s="83" t="str">
        <f t="shared" si="415"/>
        <v/>
      </c>
      <c r="U989" s="42"/>
      <c r="V989" s="122"/>
      <c r="W989" s="126"/>
      <c r="X989" s="78"/>
    </row>
    <row r="990" spans="1:24" s="77" customFormat="1" ht="24" customHeight="1" thickBot="1" x14ac:dyDescent="0.25">
      <c r="A990" s="34" t="str">
        <f t="shared" si="416"/>
        <v/>
      </c>
      <c r="B990" s="35">
        <f t="shared" si="409"/>
        <v>33</v>
      </c>
      <c r="C990" s="199"/>
      <c r="D990" s="96">
        <v>5</v>
      </c>
      <c r="E990" s="97">
        <f ca="1">COUNTIF($G$6:G990,G990)+COUNTIF(OFFSET($P$6,0,0,IF(MOD(ROW(P990),5)&lt;&gt;0,INT((ROW(P990)-ROW($P$6)+1)/5)*5,INT((ROW(P990)-ROW($P$6))/5)*5),1),G990)</f>
        <v>426</v>
      </c>
      <c r="F990" s="97" t="str">
        <f t="shared" si="410"/>
        <v/>
      </c>
      <c r="G990" s="184">
        <f>TKB!$C$28</f>
        <v>0</v>
      </c>
      <c r="H990" s="98" t="str">
        <f t="shared" ref="H990" si="418">IF(AND($M$1&lt;&gt;"",F990&lt;&gt;""),$M$1,IF(LEN(G990)&gt;$Q$1,RIGHT(G990,$Q$1),""))</f>
        <v/>
      </c>
      <c r="I990" s="99" t="str">
        <f t="shared" si="411"/>
        <v/>
      </c>
      <c r="J990" s="100" t="str">
        <f t="shared" si="417"/>
        <v/>
      </c>
      <c r="K990" s="72"/>
      <c r="L990" s="199"/>
      <c r="M990" s="101">
        <v>5</v>
      </c>
      <c r="N990" s="97" t="str">
        <f ca="1">IF(P990=0,"",COUNTIF($P$6:P990,P990)+COUNTIF(OFFSET($G$6,0,0,INT((ROW(G990)-ROW($G$6))/5+1)*5,1),P990))</f>
        <v/>
      </c>
      <c r="O990" s="97" t="str">
        <f t="shared" si="413"/>
        <v/>
      </c>
      <c r="P990" s="184">
        <f>TKB!$D$28</f>
        <v>0</v>
      </c>
      <c r="Q990" s="98" t="str">
        <f t="shared" ref="Q990" si="419">IF(AND($M$1&lt;&gt;"",O990&lt;&gt;""),$M$1,IF(LEN(P990)&gt;$Q$1,RIGHT(P990,$Q$1),""))</f>
        <v/>
      </c>
      <c r="R990" s="99" t="str">
        <f t="shared" si="414"/>
        <v/>
      </c>
      <c r="S990" s="100" t="str">
        <f t="shared" si="415"/>
        <v/>
      </c>
      <c r="U990" s="42"/>
      <c r="V990" s="122"/>
      <c r="W990" s="126"/>
      <c r="X990" s="78"/>
    </row>
    <row r="991" spans="1:24" s="34" customFormat="1" ht="24" customHeight="1" x14ac:dyDescent="0.2">
      <c r="A991" s="34" t="str">
        <f t="shared" si="416"/>
        <v/>
      </c>
      <c r="B991" s="35">
        <f t="shared" si="409"/>
        <v>33</v>
      </c>
      <c r="C991" s="206"/>
      <c r="D991" s="206"/>
      <c r="E991" s="206"/>
      <c r="F991" s="206"/>
      <c r="G991" s="206"/>
      <c r="H991" s="206"/>
      <c r="I991" s="206"/>
      <c r="J991" s="206"/>
      <c r="K991" s="179"/>
      <c r="L991" s="207"/>
      <c r="M991" s="207"/>
      <c r="N991" s="207"/>
      <c r="O991" s="207"/>
      <c r="P991" s="207"/>
      <c r="Q991" s="207"/>
      <c r="R991" s="207"/>
      <c r="S991" s="207"/>
      <c r="U991" s="42"/>
      <c r="V991" s="122"/>
      <c r="W991" s="126"/>
      <c r="X991" s="43"/>
    </row>
    <row r="992" spans="1:24" s="34" customFormat="1" ht="57.95" customHeight="1" x14ac:dyDescent="0.2">
      <c r="A992" s="34" t="str">
        <f t="shared" si="416"/>
        <v/>
      </c>
      <c r="B992" s="35">
        <f t="shared" ref="B992" si="420">+B993</f>
        <v>34</v>
      </c>
      <c r="C992" s="102" t="str">
        <f>'HUONG DAN'!B54</f>
        <v>©Trường Tiểu học Lê Ngọc Hân, Gia Lâm</v>
      </c>
      <c r="D992" s="179"/>
      <c r="E992" s="103"/>
      <c r="F992" s="103"/>
      <c r="G992" s="104"/>
      <c r="H992" s="104"/>
      <c r="I992" s="104"/>
      <c r="J992" s="120"/>
      <c r="K992" s="104"/>
      <c r="L992" s="180"/>
      <c r="M992" s="180"/>
      <c r="N992" s="105"/>
      <c r="O992" s="105"/>
      <c r="P992" s="106"/>
      <c r="Q992" s="106"/>
      <c r="R992" s="208"/>
      <c r="S992" s="208"/>
      <c r="U992" s="42"/>
      <c r="V992" s="122"/>
      <c r="W992" s="126"/>
      <c r="X992" s="43"/>
    </row>
    <row r="993" spans="1:24" s="34" customFormat="1" ht="24" customHeight="1" thickBot="1" x14ac:dyDescent="0.25">
      <c r="A993" s="34" t="str">
        <f t="shared" si="416"/>
        <v/>
      </c>
      <c r="B993" s="35">
        <f t="shared" ref="B993" si="421">+C993</f>
        <v>34</v>
      </c>
      <c r="C993" s="203">
        <f>+C963+1</f>
        <v>34</v>
      </c>
      <c r="D993" s="203"/>
      <c r="E993" s="44"/>
      <c r="F993" s="103" t="str">
        <f>CONCATENATE("(Từ ngày ",DAY(V993)&amp;"/"&amp; MONTH(V993) &amp;"/"&amp;YEAR(V993)&amp; " đến ngày "  &amp;DAY(V993+4)&amp;  "/" &amp; MONTH(V993+4) &amp; "/" &amp; YEAR(V993+4),")")</f>
        <v>(Từ ngày 26/4/2021 đến ngày 30/4/2021)</v>
      </c>
      <c r="G993" s="104"/>
      <c r="H993" s="104"/>
      <c r="I993" s="40"/>
      <c r="J993" s="40"/>
      <c r="K993" s="40"/>
      <c r="L993" s="48"/>
      <c r="M993" s="48"/>
      <c r="N993" s="49"/>
      <c r="O993" s="49"/>
      <c r="P993" s="50"/>
      <c r="Q993" s="50"/>
      <c r="R993" s="47"/>
      <c r="S993" s="47"/>
      <c r="U993" s="51" t="s">
        <v>32</v>
      </c>
      <c r="V993" s="122">
        <f>$U$1+(C993-1)*7+W993</f>
        <v>44312</v>
      </c>
      <c r="W993" s="127">
        <v>0</v>
      </c>
      <c r="X993" s="43"/>
    </row>
    <row r="994" spans="1:24" s="52" customFormat="1" ht="24" customHeight="1" x14ac:dyDescent="0.2">
      <c r="A994" s="34" t="str">
        <f t="shared" si="416"/>
        <v/>
      </c>
      <c r="B994" s="35">
        <f t="shared" ref="B994:B995" si="422">+B993</f>
        <v>34</v>
      </c>
      <c r="C994" s="204" t="s">
        <v>31</v>
      </c>
      <c r="D994" s="204"/>
      <c r="E994" s="205"/>
      <c r="F994" s="204"/>
      <c r="G994" s="204"/>
      <c r="H994" s="204"/>
      <c r="I994" s="204"/>
      <c r="J994" s="204"/>
      <c r="K994" s="107"/>
      <c r="L994" s="204" t="s">
        <v>0</v>
      </c>
      <c r="M994" s="204"/>
      <c r="N994" s="204"/>
      <c r="O994" s="204"/>
      <c r="P994" s="204"/>
      <c r="Q994" s="204"/>
      <c r="R994" s="204"/>
      <c r="S994" s="204"/>
      <c r="U994" s="42"/>
      <c r="V994" s="123"/>
      <c r="W994" s="128"/>
      <c r="X994" s="53"/>
    </row>
    <row r="995" spans="1:24" s="64" customFormat="1" ht="42.75" x14ac:dyDescent="0.2">
      <c r="A995" s="34" t="str">
        <f t="shared" si="416"/>
        <v/>
      </c>
      <c r="B995" s="35">
        <f t="shared" si="422"/>
        <v>34</v>
      </c>
      <c r="C995" s="108" t="s">
        <v>1</v>
      </c>
      <c r="D995" s="109" t="s">
        <v>2</v>
      </c>
      <c r="E995" s="110" t="s">
        <v>25</v>
      </c>
      <c r="F995" s="110" t="s">
        <v>3</v>
      </c>
      <c r="G995" s="111" t="s">
        <v>10</v>
      </c>
      <c r="H995" s="111" t="s">
        <v>24</v>
      </c>
      <c r="I995" s="111" t="s">
        <v>4</v>
      </c>
      <c r="J995" s="112" t="s">
        <v>5</v>
      </c>
      <c r="K995" s="59"/>
      <c r="L995" s="60" t="s">
        <v>1</v>
      </c>
      <c r="M995" s="61" t="s">
        <v>2</v>
      </c>
      <c r="N995" s="62" t="s">
        <v>25</v>
      </c>
      <c r="O995" s="56" t="s">
        <v>3</v>
      </c>
      <c r="P995" s="63" t="s">
        <v>11</v>
      </c>
      <c r="Q995" s="63" t="s">
        <v>24</v>
      </c>
      <c r="R995" s="63" t="s">
        <v>4</v>
      </c>
      <c r="S995" s="58" t="s">
        <v>5</v>
      </c>
      <c r="U995" s="65"/>
      <c r="V995" s="124"/>
      <c r="W995" s="129"/>
      <c r="X995" s="66"/>
    </row>
    <row r="996" spans="1:24" s="77" customFormat="1" ht="24" customHeight="1" x14ac:dyDescent="0.2">
      <c r="A996" s="34" t="str">
        <f t="shared" si="416"/>
        <v/>
      </c>
      <c r="B996" s="35">
        <f t="shared" si="409"/>
        <v>34</v>
      </c>
      <c r="C996" s="197" t="str">
        <f>CONCATENATE("Hai  ",CHAR(10),DAY(V993),"/",MONTH(V993))</f>
        <v>Hai  
26/4</v>
      </c>
      <c r="D996" s="67">
        <v>1</v>
      </c>
      <c r="E996" s="68">
        <f ca="1">COUNTIF($G$6:G996,G996)+COUNTIF(OFFSET($P$6,0,0,IF(MOD(ROW(P996),5)&lt;&gt;0,INT((ROW(P996)-ROW($P$6)+1)/5)*5,INT((ROW(P996)-ROW($P$6))/5)*5),1),G996)</f>
        <v>34</v>
      </c>
      <c r="F996" s="68">
        <f t="shared" ref="F996:F1020" ca="1" si="423">IF(G996=0,"",VLOOKUP(E996&amp;G996,PPCT,2,0))</f>
        <v>34</v>
      </c>
      <c r="G996" s="181" t="str">
        <f>TKB!$C$4</f>
        <v>HĐTT-CC</v>
      </c>
      <c r="H996" s="69"/>
      <c r="I996" s="70" t="str">
        <f t="shared" ref="I996:I1020" ca="1" si="424">IF(G996=0,"",VLOOKUP(E996&amp;G996,PPCT,6,0))</f>
        <v>Chào cờ</v>
      </c>
      <c r="J996" s="71">
        <f t="shared" ref="J996:J1008" ca="1" si="425">IF(G996=0,"",VLOOKUP(E996&amp;G996,PPCT,7,0))</f>
        <v>0</v>
      </c>
      <c r="K996" s="72"/>
      <c r="L996" s="198" t="str">
        <f>+C996</f>
        <v>Hai  
26/4</v>
      </c>
      <c r="M996" s="73">
        <v>1</v>
      </c>
      <c r="N996" s="74">
        <f ca="1">IF(P996=0,"",COUNTIF($P$6:P996,P996)+COUNTIF(OFFSET($G$6,0,0,INT((ROW(G996)-ROW($G$6))/5+1)*5,1),P996))</f>
        <v>34</v>
      </c>
      <c r="O996" s="68">
        <f t="shared" ref="O996:O1020" ca="1" si="426">IF(P996=0,"",VLOOKUP(N996&amp;P996,PPCT,2,0))</f>
        <v>34</v>
      </c>
      <c r="P996" s="185" t="str">
        <f>TKB!$D$4</f>
        <v>Âm nhạc</v>
      </c>
      <c r="Q996" s="69"/>
      <c r="R996" s="75" t="str">
        <f t="shared" ref="R996:R1020" ca="1" si="427">IF(P996=0,"",VLOOKUP(N996&amp;P996,PPCT,6,0))</f>
        <v>Học hát: Dành cho địa phương tự chọn</v>
      </c>
      <c r="S996" s="76">
        <f t="shared" ref="S996:S1020" ca="1" si="428">IF(P996=0,"",VLOOKUP(N996&amp;P996,PPCT,7,0))</f>
        <v>0</v>
      </c>
      <c r="U996" s="42"/>
      <c r="V996" s="122"/>
      <c r="W996" s="126"/>
      <c r="X996" s="78"/>
    </row>
    <row r="997" spans="1:24" s="77" customFormat="1" ht="24" customHeight="1" x14ac:dyDescent="0.2">
      <c r="A997" s="34" t="str">
        <f t="shared" si="416"/>
        <v/>
      </c>
      <c r="B997" s="35">
        <f t="shared" si="409"/>
        <v>34</v>
      </c>
      <c r="C997" s="198"/>
      <c r="D997" s="79">
        <v>2</v>
      </c>
      <c r="E997" s="80">
        <f ca="1">COUNTIF($G$6:G997,G997)+COUNTIF(OFFSET($P$6,0,0,IF(MOD(ROW(P997),5)&lt;&gt;0,INT((ROW(P997)-ROW($P$6)+1)/5)*5,INT((ROW(P997)-ROW($P$6))/5)*5),1),G997)</f>
        <v>166</v>
      </c>
      <c r="F997" s="80">
        <f t="shared" ca="1" si="423"/>
        <v>166</v>
      </c>
      <c r="G997" s="182" t="str">
        <f>TKB!$C$5</f>
        <v>Toán</v>
      </c>
      <c r="H997" s="81"/>
      <c r="I997" s="82" t="str">
        <f t="shared" ca="1" si="424"/>
        <v>Ôn tập về phép nhân, phép chia (tt).</v>
      </c>
      <c r="J997" s="83" t="str">
        <f t="shared" ca="1" si="425"/>
        <v>SGK, bảng phụ, MT-MC</v>
      </c>
      <c r="K997" s="72"/>
      <c r="L997" s="198"/>
      <c r="M997" s="79">
        <v>2</v>
      </c>
      <c r="N997" s="84">
        <f ca="1">IF(P997=0,"",COUNTIF($P$6:P997,P997)+COUNTIF(OFFSET($G$6,0,0,INT((ROW(G997)-ROW($G$6))/5+1)*5,1),P997))</f>
        <v>67</v>
      </c>
      <c r="O997" s="84">
        <f t="shared" ca="1" si="426"/>
        <v>67</v>
      </c>
      <c r="P997" s="182" t="str">
        <f>TKB!$D$5</f>
        <v>Thể dục</v>
      </c>
      <c r="Q997" s="81"/>
      <c r="R997" s="82" t="str">
        <f t="shared" ca="1" si="427"/>
        <v xml:space="preserve"> Chuyền cầu. TC:”Con Cóc là cậu ông trời”.</v>
      </c>
      <c r="S997" s="85">
        <f t="shared" ca="1" si="428"/>
        <v>0</v>
      </c>
      <c r="U997" s="42"/>
      <c r="V997" s="122"/>
      <c r="W997" s="126"/>
      <c r="X997" s="78"/>
    </row>
    <row r="998" spans="1:24" s="77" customFormat="1" ht="24" customHeight="1" x14ac:dyDescent="0.2">
      <c r="A998" s="34" t="str">
        <f t="shared" si="416"/>
        <v/>
      </c>
      <c r="B998" s="35">
        <f t="shared" si="409"/>
        <v>34</v>
      </c>
      <c r="C998" s="198"/>
      <c r="D998" s="73">
        <v>3</v>
      </c>
      <c r="E998" s="84">
        <f ca="1">COUNTIF($G$6:G998,G998)+COUNTIF(OFFSET($P$6,0,0,IF(MOD(ROW(P998),5)&lt;&gt;0,INT((ROW(P998)-ROW($P$6)+1)/5)*5,INT((ROW(P998)-ROW($P$6))/5)*5),1),G998)</f>
        <v>100</v>
      </c>
      <c r="F998" s="84">
        <f t="shared" ca="1" si="423"/>
        <v>100</v>
      </c>
      <c r="G998" s="182" t="str">
        <f>TKB!$C$6</f>
        <v>Tập đọc</v>
      </c>
      <c r="H998" s="81"/>
      <c r="I998" s="82" t="str">
        <f t="shared" ca="1" si="424"/>
        <v>Người làm đồ chơi</v>
      </c>
      <c r="J998" s="83" t="str">
        <f t="shared" ca="1" si="425"/>
        <v>Máy chiếu, GAĐT</v>
      </c>
      <c r="K998" s="72"/>
      <c r="L998" s="198"/>
      <c r="M998" s="73">
        <v>3</v>
      </c>
      <c r="N998" s="84">
        <f ca="1">IF(P998=0,"",COUNTIF($P$6:P998,P998)+COUNTIF(OFFSET($G$6,0,0,INT((ROW(G998)-ROW($G$6))/5+1)*5,1),P998))</f>
        <v>100</v>
      </c>
      <c r="O998" s="74">
        <f t="shared" ca="1" si="426"/>
        <v>100</v>
      </c>
      <c r="P998" s="185" t="str">
        <f>TKB!$D$6</f>
        <v>HDH-TV</v>
      </c>
      <c r="Q998" s="81"/>
      <c r="R998" s="75" t="str">
        <f t="shared" ca="1" si="427"/>
        <v>Tập làm văn</v>
      </c>
      <c r="S998" s="83" t="str">
        <f t="shared" ca="1" si="428"/>
        <v>Vở CEHTV, BP, PM</v>
      </c>
      <c r="U998" s="42"/>
      <c r="V998" s="122"/>
      <c r="W998" s="126"/>
      <c r="X998" s="78"/>
    </row>
    <row r="999" spans="1:24" s="77" customFormat="1" ht="24" customHeight="1" x14ac:dyDescent="0.2">
      <c r="A999" s="34" t="str">
        <f t="shared" si="416"/>
        <v/>
      </c>
      <c r="B999" s="35">
        <f t="shared" si="409"/>
        <v>34</v>
      </c>
      <c r="C999" s="198"/>
      <c r="D999" s="79">
        <v>4</v>
      </c>
      <c r="E999" s="84">
        <f ca="1">COUNTIF($G$6:G999,G999)+COUNTIF(OFFSET($P$6,0,0,IF(MOD(ROW(P999),5)&lt;&gt;0,INT((ROW(P999)-ROW($P$6)+1)/5)*5,INT((ROW(P999)-ROW($P$6))/5)*5),1),G999)</f>
        <v>101</v>
      </c>
      <c r="F999" s="84">
        <f t="shared" ca="1" si="423"/>
        <v>101</v>
      </c>
      <c r="G999" s="182" t="str">
        <f>TKB!$C$7</f>
        <v>Tập đọc</v>
      </c>
      <c r="H999" s="81"/>
      <c r="I999" s="82" t="str">
        <f t="shared" ca="1" si="424"/>
        <v>Người làm đồ chơi</v>
      </c>
      <c r="J999" s="83" t="str">
        <f t="shared" ca="1" si="425"/>
        <v>Máy chiếu, GAĐT</v>
      </c>
      <c r="K999" s="72"/>
      <c r="L999" s="198"/>
      <c r="M999" s="79">
        <v>4</v>
      </c>
      <c r="N999" s="84" t="str">
        <f ca="1">IF(P999=0,"",COUNTIF($P$6:P999,P999)+COUNTIF(OFFSET($G$6,0,0,INT((ROW(G999)-ROW($G$6))/5+1)*5,1),P999))</f>
        <v/>
      </c>
      <c r="O999" s="84" t="str">
        <f t="shared" si="426"/>
        <v/>
      </c>
      <c r="P999" s="182">
        <f>TKB!$D$7</f>
        <v>0</v>
      </c>
      <c r="Q999" s="81"/>
      <c r="R999" s="82" t="str">
        <f t="shared" si="427"/>
        <v/>
      </c>
      <c r="S999" s="76" t="str">
        <f t="shared" si="428"/>
        <v/>
      </c>
      <c r="U999" s="42"/>
      <c r="V999" s="122"/>
      <c r="W999" s="126"/>
      <c r="X999" s="78"/>
    </row>
    <row r="1000" spans="1:24" s="77" customFormat="1" ht="24" customHeight="1" x14ac:dyDescent="0.2">
      <c r="A1000" s="34" t="str">
        <f t="shared" si="416"/>
        <v/>
      </c>
      <c r="B1000" s="35">
        <f t="shared" si="409"/>
        <v>34</v>
      </c>
      <c r="C1000" s="198"/>
      <c r="D1000" s="87">
        <v>5</v>
      </c>
      <c r="E1000" s="88">
        <f ca="1">COUNTIF($G$6:G1000,G1000)+COUNTIF(OFFSET($P$6,0,0,IF(MOD(ROW(P1000),5)&lt;&gt;0,INT((ROW(P1000)-ROW($P$6)+1)/5)*5,INT((ROW(P1000)-ROW($P$6))/5)*5),1),G1000)</f>
        <v>430</v>
      </c>
      <c r="F1000" s="88" t="str">
        <f t="shared" si="423"/>
        <v/>
      </c>
      <c r="G1000" s="183">
        <f>TKB!$C$8</f>
        <v>0</v>
      </c>
      <c r="H1000" s="89"/>
      <c r="I1000" s="90" t="str">
        <f t="shared" si="424"/>
        <v/>
      </c>
      <c r="J1000" s="91" t="str">
        <f t="shared" si="425"/>
        <v/>
      </c>
      <c r="K1000" s="72"/>
      <c r="L1000" s="198"/>
      <c r="M1000" s="87">
        <v>5</v>
      </c>
      <c r="N1000" s="84" t="str">
        <f ca="1">IF(P1000=0,"",COUNTIF($P$6:P1000,P1000)+COUNTIF(OFFSET($G$6,0,0,INT((ROW(G1000)-ROW($G$6))/5+1)*5,1),P1000))</f>
        <v/>
      </c>
      <c r="O1000" s="92" t="str">
        <f t="shared" si="426"/>
        <v/>
      </c>
      <c r="P1000" s="183">
        <f>TKB!$D$8</f>
        <v>0</v>
      </c>
      <c r="Q1000" s="89"/>
      <c r="R1000" s="90" t="str">
        <f t="shared" si="427"/>
        <v/>
      </c>
      <c r="S1000" s="91" t="str">
        <f t="shared" si="428"/>
        <v/>
      </c>
      <c r="U1000" s="42"/>
      <c r="V1000" s="122"/>
      <c r="W1000" s="126"/>
      <c r="X1000" s="78"/>
    </row>
    <row r="1001" spans="1:24" s="77" customFormat="1" ht="24" customHeight="1" x14ac:dyDescent="0.2">
      <c r="A1001" s="34" t="str">
        <f t="shared" si="416"/>
        <v/>
      </c>
      <c r="B1001" s="35">
        <f t="shared" si="409"/>
        <v>34</v>
      </c>
      <c r="C1001" s="200" t="str">
        <f>CONCATENATE("Ba  ",CHAR(10),DAY(V993+1),"/",MONTH(V993+1))</f>
        <v>Ba  
27/4</v>
      </c>
      <c r="D1001" s="67">
        <v>1</v>
      </c>
      <c r="E1001" s="68">
        <f ca="1">COUNTIF($G$6:G1001,G1001)+COUNTIF(OFFSET($P$6,0,0,IF(MOD(ROW(P1001),5)&lt;&gt;0,INT((ROW(P1001)-ROW($P$6)+1)/5)*5,INT((ROW(P1001)-ROW($P$6))/5)*5),1),G1001)</f>
        <v>67</v>
      </c>
      <c r="F1001" s="68">
        <f t="shared" ca="1" si="423"/>
        <v>67</v>
      </c>
      <c r="G1001" s="182" t="str">
        <f>TKB!$C$9</f>
        <v>Chính tả</v>
      </c>
      <c r="H1001" s="93"/>
      <c r="I1001" s="70" t="str">
        <f t="shared" ca="1" si="424"/>
        <v>TC: Người làm đồ chơi.</v>
      </c>
      <c r="J1001" s="71" t="str">
        <f t="shared" ca="1" si="425"/>
        <v>vở mẫu, MT-MC</v>
      </c>
      <c r="K1001" s="72"/>
      <c r="L1001" s="200" t="str">
        <f>+C1001</f>
        <v>Ba  
27/4</v>
      </c>
      <c r="M1001" s="67">
        <v>1</v>
      </c>
      <c r="N1001" s="94">
        <f ca="1">IF(P1001=0,"",COUNTIF($P$6:P1001,P1001)+COUNTIF(OFFSET($G$6,0,0,INT((ROW(G1001)-ROW($G$6))/5+1)*5,1),P1001))</f>
        <v>34</v>
      </c>
      <c r="O1001" s="94">
        <f t="shared" ca="1" si="426"/>
        <v>34</v>
      </c>
      <c r="P1001" s="181" t="str">
        <f>TKB!$D$9</f>
        <v>Kể chuyện</v>
      </c>
      <c r="Q1001" s="93"/>
      <c r="R1001" s="70" t="str">
        <f t="shared" ca="1" si="427"/>
        <v>Người làm đồ chơi</v>
      </c>
      <c r="S1001" s="71" t="str">
        <f t="shared" ca="1" si="428"/>
        <v>Tranh SGK</v>
      </c>
      <c r="U1001" s="42"/>
      <c r="V1001" s="122"/>
      <c r="W1001" s="126"/>
      <c r="X1001" s="78"/>
    </row>
    <row r="1002" spans="1:24" s="77" customFormat="1" ht="24" customHeight="1" x14ac:dyDescent="0.2">
      <c r="A1002" s="34" t="str">
        <f t="shared" si="416"/>
        <v/>
      </c>
      <c r="B1002" s="35">
        <f t="shared" si="409"/>
        <v>34</v>
      </c>
      <c r="C1002" s="201"/>
      <c r="D1002" s="79">
        <v>2</v>
      </c>
      <c r="E1002" s="80">
        <f ca="1">COUNTIF($G$6:G1002,G1002)+COUNTIF(OFFSET($P$6,0,0,IF(MOD(ROW(P1002),5)&lt;&gt;0,INT((ROW(P1002)-ROW($P$6)+1)/5)*5,INT((ROW(P1002)-ROW($P$6))/5)*5),1),G1002)</f>
        <v>167</v>
      </c>
      <c r="F1002" s="80">
        <f t="shared" ca="1" si="423"/>
        <v>167</v>
      </c>
      <c r="G1002" s="182" t="str">
        <f>TKB!$C$10</f>
        <v>Toán</v>
      </c>
      <c r="H1002" s="81"/>
      <c r="I1002" s="82" t="str">
        <f t="shared" ca="1" si="424"/>
        <v>Ôn tập về đại lượng</v>
      </c>
      <c r="J1002" s="83" t="str">
        <f t="shared" ca="1" si="425"/>
        <v>SGK, bảng phụ, MT-MC</v>
      </c>
      <c r="K1002" s="72"/>
      <c r="L1002" s="201"/>
      <c r="M1002" s="79">
        <v>2</v>
      </c>
      <c r="N1002" s="84">
        <f ca="1">IF(P1002=0,"",COUNTIF($P$6:P1002,P1002)+COUNTIF(OFFSET($G$6,0,0,INT((ROW(G1002)-ROW($G$6))/5+1)*5,1),P1002))</f>
        <v>68</v>
      </c>
      <c r="O1002" s="84">
        <f t="shared" ca="1" si="426"/>
        <v>68</v>
      </c>
      <c r="P1002" s="182" t="str">
        <f>TKB!$D$10</f>
        <v>Thể dục</v>
      </c>
      <c r="Q1002" s="81"/>
      <c r="R1002" s="82" t="str">
        <f t="shared" ca="1" si="427"/>
        <v xml:space="preserve"> Chuyền cầu.</v>
      </c>
      <c r="S1002" s="83">
        <f t="shared" ca="1" si="428"/>
        <v>0</v>
      </c>
      <c r="U1002" s="42"/>
      <c r="V1002" s="122"/>
      <c r="W1002" s="126"/>
      <c r="X1002" s="78"/>
    </row>
    <row r="1003" spans="1:24" s="77" customFormat="1" ht="24" customHeight="1" x14ac:dyDescent="0.2">
      <c r="A1003" s="34" t="str">
        <f t="shared" si="416"/>
        <v/>
      </c>
      <c r="B1003" s="35">
        <f t="shared" si="409"/>
        <v>34</v>
      </c>
      <c r="C1003" s="201"/>
      <c r="D1003" s="79">
        <v>3</v>
      </c>
      <c r="E1003" s="80">
        <f ca="1">COUNTIF($G$6:G1003,G1003)+COUNTIF(OFFSET($P$6,0,0,IF(MOD(ROW(P1003),5)&lt;&gt;0,INT((ROW(P1003)-ROW($P$6)+1)/5)*5,INT((ROW(P1003)-ROW($P$6))/5)*5),1),G1003)</f>
        <v>34</v>
      </c>
      <c r="F1003" s="80">
        <f t="shared" ca="1" si="423"/>
        <v>34</v>
      </c>
      <c r="G1003" s="182" t="str">
        <f>TKB!$C$11</f>
        <v>Mĩ thuật</v>
      </c>
      <c r="H1003" s="81"/>
      <c r="I1003" s="82" t="str">
        <f t="shared" ca="1" si="424"/>
        <v>Em tưởng tượng từ bàn tay</v>
      </c>
      <c r="J1003" s="83">
        <f t="shared" ca="1" si="425"/>
        <v>0</v>
      </c>
      <c r="K1003" s="72"/>
      <c r="L1003" s="201"/>
      <c r="M1003" s="73">
        <v>3</v>
      </c>
      <c r="N1003" s="84">
        <f ca="1">IF(P1003=0,"",COUNTIF($P$6:P1003,P1003)+COUNTIF(OFFSET($G$6,0,0,INT((ROW(G1003)-ROW($G$6))/5+1)*5,1),P1003))</f>
        <v>101</v>
      </c>
      <c r="O1003" s="74">
        <f t="shared" ca="1" si="426"/>
        <v>101</v>
      </c>
      <c r="P1003" s="185" t="str">
        <f>TKB!$D$11</f>
        <v>HDH-TV</v>
      </c>
      <c r="Q1003" s="81"/>
      <c r="R1003" s="82" t="str">
        <f t="shared" ca="1" si="427"/>
        <v>Tập đọc-Chính tả</v>
      </c>
      <c r="S1003" s="83" t="str">
        <f t="shared" ca="1" si="428"/>
        <v>Vở CEHTV, BP, PM</v>
      </c>
      <c r="U1003" s="42"/>
      <c r="V1003" s="122"/>
      <c r="W1003" s="126"/>
      <c r="X1003" s="78"/>
    </row>
    <row r="1004" spans="1:24" s="77" customFormat="1" ht="24" customHeight="1" x14ac:dyDescent="0.2">
      <c r="A1004" s="34" t="str">
        <f t="shared" si="416"/>
        <v/>
      </c>
      <c r="B1004" s="35">
        <f t="shared" si="409"/>
        <v>34</v>
      </c>
      <c r="C1004" s="201"/>
      <c r="D1004" s="79">
        <v>4</v>
      </c>
      <c r="E1004" s="84">
        <f ca="1">COUNTIF($G$6:G1004,G1004)+COUNTIF(OFFSET($P$6,0,0,IF(MOD(ROW(P1004),5)&lt;&gt;0,INT((ROW(P1004)-ROW($P$6)+1)/5)*5,INT((ROW(P1004)-ROW($P$6))/5)*5),1),G1004)</f>
        <v>67</v>
      </c>
      <c r="F1004" s="84">
        <f t="shared" ca="1" si="423"/>
        <v>67</v>
      </c>
      <c r="G1004" s="182" t="str">
        <f>TKB!$C$12</f>
        <v>Tiếng Anh</v>
      </c>
      <c r="H1004" s="81"/>
      <c r="I1004" s="82" t="str">
        <f t="shared" ca="1" si="424"/>
        <v>Kiểm tra cuối năm</v>
      </c>
      <c r="J1004" s="83">
        <f t="shared" ca="1" si="425"/>
        <v>0</v>
      </c>
      <c r="K1004" s="72"/>
      <c r="L1004" s="201"/>
      <c r="M1004" s="79">
        <v>4</v>
      </c>
      <c r="N1004" s="84">
        <f ca="1">IF(P1004=0,"",COUNTIF($P$6:P1004,P1004)+COUNTIF(OFFSET($G$6,0,0,INT((ROW(G1004)-ROW($G$6))/5+1)*5,1),P1004))</f>
        <v>100</v>
      </c>
      <c r="O1004" s="84" t="e">
        <f t="shared" ca="1" si="426"/>
        <v>#N/A</v>
      </c>
      <c r="P1004" s="182" t="str">
        <f>TKB!$D$12</f>
        <v>HDH-T</v>
      </c>
      <c r="Q1004" s="81"/>
      <c r="R1004" s="82" t="e">
        <f t="shared" ca="1" si="427"/>
        <v>#N/A</v>
      </c>
      <c r="S1004" s="83" t="e">
        <f t="shared" ca="1" si="428"/>
        <v>#N/A</v>
      </c>
      <c r="U1004" s="42"/>
      <c r="V1004" s="122"/>
      <c r="W1004" s="126"/>
      <c r="X1004" s="78"/>
    </row>
    <row r="1005" spans="1:24" s="77" customFormat="1" ht="24" customHeight="1" x14ac:dyDescent="0.2">
      <c r="A1005" s="34" t="str">
        <f t="shared" si="416"/>
        <v/>
      </c>
      <c r="B1005" s="35">
        <f t="shared" si="409"/>
        <v>34</v>
      </c>
      <c r="C1005" s="202"/>
      <c r="D1005" s="95">
        <v>5</v>
      </c>
      <c r="E1005" s="88">
        <f ca="1">COUNTIF($G$6:G1005,G1005)+COUNTIF(OFFSET($P$6,0,0,IF(MOD(ROW(P1005),5)&lt;&gt;0,INT((ROW(P1005)-ROW($P$6)+1)/5)*5,INT((ROW(P1005)-ROW($P$6))/5)*5),1),G1005)</f>
        <v>433</v>
      </c>
      <c r="F1005" s="88" t="str">
        <f t="shared" si="423"/>
        <v/>
      </c>
      <c r="G1005" s="183">
        <f>TKB!$C$13</f>
        <v>0</v>
      </c>
      <c r="H1005" s="89"/>
      <c r="I1005" s="90" t="str">
        <f t="shared" si="424"/>
        <v/>
      </c>
      <c r="J1005" s="91" t="str">
        <f t="shared" si="425"/>
        <v/>
      </c>
      <c r="K1005" s="72"/>
      <c r="L1005" s="202"/>
      <c r="M1005" s="87">
        <v>5</v>
      </c>
      <c r="N1005" s="84" t="str">
        <f ca="1">IF(P1005=0,"",COUNTIF($P$6:P1005,P1005)+COUNTIF(OFFSET($G$6,0,0,INT((ROW(G1005)-ROW($G$6))/5+1)*5,1),P1005))</f>
        <v/>
      </c>
      <c r="O1005" s="92" t="str">
        <f t="shared" si="426"/>
        <v/>
      </c>
      <c r="P1005" s="183">
        <f>TKB!$D$13</f>
        <v>0</v>
      </c>
      <c r="Q1005" s="89"/>
      <c r="R1005" s="90" t="str">
        <f t="shared" si="427"/>
        <v/>
      </c>
      <c r="S1005" s="91" t="str">
        <f t="shared" si="428"/>
        <v/>
      </c>
      <c r="U1005" s="42"/>
      <c r="V1005" s="122"/>
      <c r="W1005" s="126"/>
      <c r="X1005" s="78"/>
    </row>
    <row r="1006" spans="1:24" s="77" customFormat="1" ht="24" customHeight="1" x14ac:dyDescent="0.2">
      <c r="A1006" s="34" t="str">
        <f t="shared" si="416"/>
        <v/>
      </c>
      <c r="B1006" s="35">
        <f t="shared" si="409"/>
        <v>34</v>
      </c>
      <c r="C1006" s="200" t="str">
        <f>CONCATENATE("Tư ",CHAR(10),DAY(V993+2),"/",MONTH(V993+2))</f>
        <v>Tư 
28/4</v>
      </c>
      <c r="D1006" s="67">
        <v>1</v>
      </c>
      <c r="E1006" s="68">
        <f ca="1">COUNTIF($G$6:G1006,G1006)+COUNTIF(OFFSET($P$6,0,0,IF(MOD(ROW(P1006),5)&lt;&gt;0,INT((ROW(P1006)-ROW($P$6)+1)/5)*5,INT((ROW(P1006)-ROW($P$6))/5)*5),1),G1006)</f>
        <v>102</v>
      </c>
      <c r="F1006" s="68">
        <f t="shared" ca="1" si="423"/>
        <v>102</v>
      </c>
      <c r="G1006" s="182" t="str">
        <f>TKB!$C$14</f>
        <v>Tập đọc</v>
      </c>
      <c r="H1006" s="93"/>
      <c r="I1006" s="70" t="str">
        <f t="shared" ca="1" si="424"/>
        <v>Đàn bê của anh Hồ Giáo</v>
      </c>
      <c r="J1006" s="71" t="str">
        <f t="shared" ca="1" si="425"/>
        <v>Máy chiếu, GAĐT</v>
      </c>
      <c r="K1006" s="72"/>
      <c r="L1006" s="200" t="str">
        <f>+C1006</f>
        <v>Tư 
28/4</v>
      </c>
      <c r="M1006" s="67">
        <v>1</v>
      </c>
      <c r="N1006" s="94">
        <f ca="1">IF(P1006=0,"",COUNTIF($P$6:P1006,P1006)+COUNTIF(OFFSET($G$6,0,0,INT((ROW(G1006)-ROW($G$6))/5+1)*5,1),P1006))</f>
        <v>34</v>
      </c>
      <c r="O1006" s="94">
        <f t="shared" ca="1" si="426"/>
        <v>34</v>
      </c>
      <c r="P1006" s="181" t="str">
        <f>TKB!$D$14</f>
        <v>HĐTT-ĐS</v>
      </c>
      <c r="Q1006" s="93"/>
      <c r="R1006" s="70" t="str">
        <f t="shared" ca="1" si="427"/>
        <v>Đọc sách</v>
      </c>
      <c r="S1006" s="71" t="str">
        <f t="shared" ca="1" si="428"/>
        <v>sách, truyện</v>
      </c>
      <c r="U1006" s="42"/>
      <c r="V1006" s="122"/>
      <c r="W1006" s="126"/>
      <c r="X1006" s="78"/>
    </row>
    <row r="1007" spans="1:24" s="77" customFormat="1" ht="24" customHeight="1" x14ac:dyDescent="0.2">
      <c r="A1007" s="34" t="str">
        <f t="shared" si="416"/>
        <v/>
      </c>
      <c r="B1007" s="35">
        <f t="shared" si="409"/>
        <v>34</v>
      </c>
      <c r="C1007" s="201"/>
      <c r="D1007" s="79">
        <v>2</v>
      </c>
      <c r="E1007" s="80">
        <f ca="1">COUNTIF($G$6:G1007,G1007)+COUNTIF(OFFSET($P$6,0,0,IF(MOD(ROW(P1007),5)&lt;&gt;0,INT((ROW(P1007)-ROW($P$6)+1)/5)*5,INT((ROW(P1007)-ROW($P$6))/5)*5),1),G1007)</f>
        <v>68</v>
      </c>
      <c r="F1007" s="80">
        <f t="shared" ca="1" si="423"/>
        <v>68</v>
      </c>
      <c r="G1007" s="182" t="str">
        <f>TKB!$C$15</f>
        <v>Tiếng Anh</v>
      </c>
      <c r="H1007" s="81"/>
      <c r="I1007" s="82" t="str">
        <f t="shared" ca="1" si="424"/>
        <v>Trả bài kiểm tra</v>
      </c>
      <c r="J1007" s="83">
        <f t="shared" ca="1" si="425"/>
        <v>0</v>
      </c>
      <c r="K1007" s="72"/>
      <c r="L1007" s="201"/>
      <c r="M1007" s="79">
        <v>2</v>
      </c>
      <c r="N1007" s="84">
        <f ca="1">IF(P1007=0,"",COUNTIF($P$6:P1007,P1007)+COUNTIF(OFFSET($G$6,0,0,INT((ROW(G1007)-ROW($G$6))/5+1)*5,1),P1007))</f>
        <v>34</v>
      </c>
      <c r="O1007" s="84" t="e">
        <f t="shared" ca="1" si="426"/>
        <v>#N/A</v>
      </c>
      <c r="P1007" s="181" t="str">
        <f>TKB!$D$15</f>
        <v>Âm nhạc TC</v>
      </c>
      <c r="Q1007" s="81"/>
      <c r="R1007" s="82" t="e">
        <f t="shared" ca="1" si="427"/>
        <v>#N/A</v>
      </c>
      <c r="S1007" s="83" t="e">
        <f t="shared" ca="1" si="428"/>
        <v>#N/A</v>
      </c>
      <c r="U1007" s="42"/>
      <c r="V1007" s="122"/>
      <c r="W1007" s="126"/>
      <c r="X1007" s="78"/>
    </row>
    <row r="1008" spans="1:24" s="77" customFormat="1" ht="24" customHeight="1" x14ac:dyDescent="0.2">
      <c r="A1008" s="34" t="str">
        <f t="shared" si="416"/>
        <v/>
      </c>
      <c r="B1008" s="35">
        <f t="shared" si="409"/>
        <v>34</v>
      </c>
      <c r="C1008" s="201"/>
      <c r="D1008" s="79">
        <v>3</v>
      </c>
      <c r="E1008" s="80">
        <f ca="1">COUNTIF($G$6:G1008,G1008)+COUNTIF(OFFSET($P$6,0,0,IF(MOD(ROW(P1008),5)&lt;&gt;0,INT((ROW(P1008)-ROW($P$6)+1)/5)*5,INT((ROW(P1008)-ROW($P$6))/5)*5),1),G1008)</f>
        <v>168</v>
      </c>
      <c r="F1008" s="80">
        <f t="shared" ca="1" si="423"/>
        <v>168</v>
      </c>
      <c r="G1008" s="182" t="str">
        <f>TKB!$C$16</f>
        <v>Toán</v>
      </c>
      <c r="H1008" s="81"/>
      <c r="I1008" s="82" t="str">
        <f t="shared" ca="1" si="424"/>
        <v>Ôn tập về đại lượng (tt)</v>
      </c>
      <c r="J1008" s="83" t="str">
        <f t="shared" ca="1" si="425"/>
        <v>SGK, bảng phụ, MT-MC</v>
      </c>
      <c r="K1008" s="72"/>
      <c r="L1008" s="201"/>
      <c r="M1008" s="73">
        <v>3</v>
      </c>
      <c r="N1008" s="84">
        <f ca="1">IF(P1008=0,"",COUNTIF($P$6:P1008,P1008)+COUNTIF(OFFSET($G$6,0,0,INT((ROW(G1008)-ROW($G$6))/5+1)*5,1),P1008))</f>
        <v>101</v>
      </c>
      <c r="O1008" s="74" t="e">
        <f t="shared" ca="1" si="426"/>
        <v>#N/A</v>
      </c>
      <c r="P1008" s="185" t="str">
        <f>TKB!$D$16</f>
        <v>HDH-T</v>
      </c>
      <c r="Q1008" s="81"/>
      <c r="R1008" s="82" t="e">
        <f t="shared" ca="1" si="427"/>
        <v>#N/A</v>
      </c>
      <c r="S1008" s="83" t="e">
        <f t="shared" ca="1" si="428"/>
        <v>#N/A</v>
      </c>
      <c r="U1008" s="42"/>
      <c r="V1008" s="122"/>
      <c r="W1008" s="126"/>
      <c r="X1008" s="78"/>
    </row>
    <row r="1009" spans="1:24" s="77" customFormat="1" ht="24" customHeight="1" x14ac:dyDescent="0.2">
      <c r="A1009" s="34" t="str">
        <f t="shared" si="416"/>
        <v/>
      </c>
      <c r="B1009" s="35">
        <f t="shared" si="409"/>
        <v>34</v>
      </c>
      <c r="C1009" s="201"/>
      <c r="D1009" s="79">
        <v>4</v>
      </c>
      <c r="E1009" s="84">
        <f ca="1">COUNTIF($G$6:G1009,G1009)+COUNTIF(OFFSET($P$6,0,0,IF(MOD(ROW(P1009),5)&lt;&gt;0,INT((ROW(P1009)-ROW($P$6)+1)/5)*5,INT((ROW(P1009)-ROW($P$6))/5)*5),1),G1009)</f>
        <v>34</v>
      </c>
      <c r="F1009" s="84">
        <f t="shared" ca="1" si="423"/>
        <v>34</v>
      </c>
      <c r="G1009" s="182" t="str">
        <f>TKB!$C$17</f>
        <v>Tập viết</v>
      </c>
      <c r="H1009" s="81"/>
      <c r="I1009" s="82" t="str">
        <f t="shared" ca="1" si="424"/>
        <v>Ôn chữ hoa A,M, N, V (2)</v>
      </c>
      <c r="J1009" s="83" t="str">
        <f ca="1">IF(G1009=0,"",VLOOKUP(E1009&amp;G1009,PPCT,7,0))</f>
        <v xml:space="preserve">Chữ mẫu, bảng phụ, </v>
      </c>
      <c r="K1009" s="72"/>
      <c r="L1009" s="201"/>
      <c r="M1009" s="79">
        <v>4</v>
      </c>
      <c r="N1009" s="84">
        <f ca="1">IF(P1009=0,"",COUNTIF($P$6:P1009,P1009)+COUNTIF(OFFSET($G$6,0,0,INT((ROW(G1009)-ROW($G$6))/5+1)*5,1),P1009))</f>
        <v>67</v>
      </c>
      <c r="O1009" s="84" t="e">
        <f t="shared" ca="1" si="426"/>
        <v>#N/A</v>
      </c>
      <c r="P1009" s="182" t="str">
        <f>TKB!$D$17</f>
        <v>HĐTT-CĐ</v>
      </c>
      <c r="Q1009" s="81"/>
      <c r="R1009" s="82" t="e">
        <f t="shared" ca="1" si="427"/>
        <v>#N/A</v>
      </c>
      <c r="S1009" s="83" t="e">
        <f t="shared" ca="1" si="428"/>
        <v>#N/A</v>
      </c>
      <c r="U1009" s="42"/>
      <c r="V1009" s="122"/>
      <c r="W1009" s="126"/>
      <c r="X1009" s="78"/>
    </row>
    <row r="1010" spans="1:24" s="77" customFormat="1" ht="24" customHeight="1" x14ac:dyDescent="0.2">
      <c r="A1010" s="34" t="str">
        <f t="shared" si="416"/>
        <v/>
      </c>
      <c r="B1010" s="35">
        <f t="shared" si="409"/>
        <v>34</v>
      </c>
      <c r="C1010" s="202"/>
      <c r="D1010" s="95">
        <v>5</v>
      </c>
      <c r="E1010" s="88">
        <f ca="1">COUNTIF($G$6:G1010,G1010)+COUNTIF(OFFSET($P$6,0,0,IF(MOD(ROW(P1010),5)&lt;&gt;0,INT((ROW(P1010)-ROW($P$6)+1)/5)*5,INT((ROW(P1010)-ROW($P$6))/5)*5),1),G1010)</f>
        <v>435</v>
      </c>
      <c r="F1010" s="88" t="str">
        <f t="shared" si="423"/>
        <v/>
      </c>
      <c r="G1010" s="183">
        <f>TKB!$C$18</f>
        <v>0</v>
      </c>
      <c r="H1010" s="89"/>
      <c r="I1010" s="90" t="str">
        <f t="shared" si="424"/>
        <v/>
      </c>
      <c r="J1010" s="91" t="str">
        <f t="shared" ref="J1010:J1020" si="429">IF(G1010=0,"",VLOOKUP(E1010&amp;G1010,PPCT,7,0))</f>
        <v/>
      </c>
      <c r="K1010" s="72"/>
      <c r="L1010" s="202"/>
      <c r="M1010" s="87">
        <v>5</v>
      </c>
      <c r="N1010" s="84" t="str">
        <f ca="1">IF(P1010=0,"",COUNTIF($P$6:P1010,P1010)+COUNTIF(OFFSET($G$6,0,0,INT((ROW(G1010)-ROW($G$6))/5+1)*5,1),P1010))</f>
        <v/>
      </c>
      <c r="O1010" s="92" t="str">
        <f t="shared" si="426"/>
        <v/>
      </c>
      <c r="P1010" s="183">
        <f>TKB!$D$18</f>
        <v>0</v>
      </c>
      <c r="Q1010" s="89"/>
      <c r="R1010" s="90" t="str">
        <f t="shared" si="427"/>
        <v/>
      </c>
      <c r="S1010" s="91" t="str">
        <f t="shared" si="428"/>
        <v/>
      </c>
      <c r="U1010" s="42"/>
      <c r="V1010" s="122"/>
      <c r="W1010" s="126"/>
      <c r="X1010" s="78"/>
    </row>
    <row r="1011" spans="1:24" s="77" customFormat="1" ht="24" customHeight="1" x14ac:dyDescent="0.2">
      <c r="A1011" s="34" t="str">
        <f t="shared" si="416"/>
        <v/>
      </c>
      <c r="B1011" s="35">
        <f t="shared" si="409"/>
        <v>34</v>
      </c>
      <c r="C1011" s="200" t="str">
        <f>CONCATENATE("Năm ",CHAR(10),DAY(V993+3),"/",MONTH(V993+3))</f>
        <v>Năm 
29/4</v>
      </c>
      <c r="D1011" s="67">
        <v>1</v>
      </c>
      <c r="E1011" s="68">
        <f ca="1">COUNTIF($G$6:G1011,G1011)+COUNTIF(OFFSET($P$6,0,0,IF(MOD(ROW(P1011),5)&lt;&gt;0,INT((ROW(P1011)-ROW($P$6)+1)/5)*5,INT((ROW(P1011)-ROW($P$6))/5)*5),1),G1011)</f>
        <v>68</v>
      </c>
      <c r="F1011" s="68">
        <f t="shared" ca="1" si="423"/>
        <v>68</v>
      </c>
      <c r="G1011" s="181" t="str">
        <f>TKB!$C$19</f>
        <v>Chính tả</v>
      </c>
      <c r="H1011" s="93"/>
      <c r="I1011" s="70" t="str">
        <f t="shared" ca="1" si="424"/>
        <v>NV: Đàn bê của anh Hồ Giáo.</v>
      </c>
      <c r="J1011" s="71" t="str">
        <f t="shared" ca="1" si="429"/>
        <v>vở mẫu, MT-MC</v>
      </c>
      <c r="K1011" s="72"/>
      <c r="L1011" s="200" t="str">
        <f>+C1011</f>
        <v>Năm 
29/4</v>
      </c>
      <c r="M1011" s="67">
        <v>1</v>
      </c>
      <c r="N1011" s="94">
        <f ca="1">IF(P1011=0,"",COUNTIF($P$6:P1011,P1011)+COUNTIF(OFFSET($G$6,0,0,INT((ROW(G1011)-ROW($G$6))/5+1)*5,1),P1011))</f>
        <v>34</v>
      </c>
      <c r="O1011" s="94">
        <f t="shared" ca="1" si="426"/>
        <v>34</v>
      </c>
      <c r="P1011" s="181" t="str">
        <f>TKB!$D$19</f>
        <v>TN&amp;XH</v>
      </c>
      <c r="Q1011" s="93"/>
      <c r="R1011" s="70" t="str">
        <f t="shared" ca="1" si="427"/>
        <v>Ôn tập: tự nhiên</v>
      </c>
      <c r="S1011" s="71" t="str">
        <f t="shared" ca="1" si="428"/>
        <v>Tranh SGK, MT-MC</v>
      </c>
      <c r="U1011" s="42"/>
      <c r="V1011" s="122"/>
      <c r="W1011" s="126"/>
      <c r="X1011" s="78"/>
    </row>
    <row r="1012" spans="1:24" s="77" customFormat="1" ht="24" customHeight="1" x14ac:dyDescent="0.2">
      <c r="A1012" s="34" t="str">
        <f t="shared" si="416"/>
        <v/>
      </c>
      <c r="B1012" s="35">
        <f t="shared" si="409"/>
        <v>34</v>
      </c>
      <c r="C1012" s="201"/>
      <c r="D1012" s="79">
        <v>2</v>
      </c>
      <c r="E1012" s="80">
        <f ca="1">COUNTIF($G$6:G1012,G1012)+COUNTIF(OFFSET($P$6,0,0,IF(MOD(ROW(P1012),5)&lt;&gt;0,INT((ROW(P1012)-ROW($P$6)+1)/5)*5,INT((ROW(P1012)-ROW($P$6))/5)*5),1),G1012)</f>
        <v>169</v>
      </c>
      <c r="F1012" s="80">
        <f t="shared" ca="1" si="423"/>
        <v>169</v>
      </c>
      <c r="G1012" s="182" t="str">
        <f>TKB!$C$20</f>
        <v>Toán</v>
      </c>
      <c r="H1012" s="81"/>
      <c r="I1012" s="82" t="str">
        <f t="shared" ca="1" si="424"/>
        <v>Ôn tập về hình học.</v>
      </c>
      <c r="J1012" s="83" t="str">
        <f t="shared" ca="1" si="429"/>
        <v>SGK, bảng phụ, MT-MC</v>
      </c>
      <c r="K1012" s="72"/>
      <c r="L1012" s="201"/>
      <c r="M1012" s="79">
        <v>2</v>
      </c>
      <c r="N1012" s="84">
        <f ca="1">IF(P1012=0,"",COUNTIF($P$6:P1012,P1012)+COUNTIF(OFFSET($G$6,0,0,INT((ROW(G1012)-ROW($G$6))/5+1)*5,1),P1012))</f>
        <v>34</v>
      </c>
      <c r="O1012" s="84">
        <f t="shared" ca="1" si="426"/>
        <v>34</v>
      </c>
      <c r="P1012" s="182" t="str">
        <f>TKB!$D$20</f>
        <v>Thủ công</v>
      </c>
      <c r="Q1012" s="81"/>
      <c r="R1012" s="82" t="str">
        <f t="shared" ca="1" si="427"/>
        <v>Ôn tập, thực hành thi khéo tay làm đồ chơi theo ý thích</v>
      </c>
      <c r="S1012" s="83" t="str">
        <f t="shared" ca="1" si="428"/>
        <v>GM, kéo, tranh QT</v>
      </c>
      <c r="U1012" s="42"/>
      <c r="V1012" s="122"/>
      <c r="W1012" s="126"/>
      <c r="X1012" s="78"/>
    </row>
    <row r="1013" spans="1:24" s="77" customFormat="1" ht="24" customHeight="1" x14ac:dyDescent="0.2">
      <c r="A1013" s="34" t="str">
        <f t="shared" si="416"/>
        <v/>
      </c>
      <c r="B1013" s="35">
        <f t="shared" si="409"/>
        <v>34</v>
      </c>
      <c r="C1013" s="201"/>
      <c r="D1013" s="79">
        <v>3</v>
      </c>
      <c r="E1013" s="84">
        <f ca="1">COUNTIF($G$6:G1013,G1013)+COUNTIF(OFFSET($P$6,0,0,IF(MOD(ROW(P1013),5)&lt;&gt;0,INT((ROW(P1013)-ROW($P$6)+1)/5)*5,INT((ROW(P1013)-ROW($P$6))/5)*5),1),G1013)</f>
        <v>34</v>
      </c>
      <c r="F1013" s="84">
        <f t="shared" ca="1" si="423"/>
        <v>34</v>
      </c>
      <c r="G1013" s="182" t="str">
        <f>TKB!$C$21</f>
        <v>Thể dục TC</v>
      </c>
      <c r="H1013" s="81"/>
      <c r="I1013" s="82" t="str">
        <f t="shared" ca="1" si="424"/>
        <v>Ôn chuyển cầu – trò chơi : ném bóng trúng đích</v>
      </c>
      <c r="J1013" s="83">
        <f t="shared" ca="1" si="429"/>
        <v>0</v>
      </c>
      <c r="K1013" s="72"/>
      <c r="L1013" s="201"/>
      <c r="M1013" s="73">
        <v>3</v>
      </c>
      <c r="N1013" s="84">
        <f ca="1">IF(P1013=0,"",COUNTIF($P$6:P1013,P1013)+COUNTIF(OFFSET($G$6,0,0,INT((ROW(G1013)-ROW($G$6))/5+1)*5,1),P1013))</f>
        <v>102</v>
      </c>
      <c r="O1013" s="74">
        <f t="shared" ca="1" si="426"/>
        <v>102</v>
      </c>
      <c r="P1013" s="185" t="str">
        <f>TKB!$D$21</f>
        <v>HDH-TV</v>
      </c>
      <c r="Q1013" s="81"/>
      <c r="R1013" s="82" t="str">
        <f t="shared" ca="1" si="427"/>
        <v>Luyện từ và câu</v>
      </c>
      <c r="S1013" s="83" t="str">
        <f t="shared" ca="1" si="428"/>
        <v>Vở CEHTV, BP, PM</v>
      </c>
      <c r="U1013" s="42"/>
      <c r="V1013" s="122"/>
      <c r="W1013" s="126"/>
      <c r="X1013" s="78"/>
    </row>
    <row r="1014" spans="1:24" s="77" customFormat="1" ht="24" customHeight="1" x14ac:dyDescent="0.2">
      <c r="A1014" s="34" t="str">
        <f t="shared" si="416"/>
        <v/>
      </c>
      <c r="B1014" s="35">
        <f t="shared" si="409"/>
        <v>34</v>
      </c>
      <c r="C1014" s="201"/>
      <c r="D1014" s="79">
        <v>4</v>
      </c>
      <c r="E1014" s="84">
        <f ca="1">COUNTIF($G$6:G1014,G1014)+COUNTIF(OFFSET($P$6,0,0,IF(MOD(ROW(P1014),5)&lt;&gt;0,INT((ROW(P1014)-ROW($P$6)+1)/5)*5,INT((ROW(P1014)-ROW($P$6))/5)*5),1),G1014)</f>
        <v>34</v>
      </c>
      <c r="F1014" s="84">
        <f t="shared" ca="1" si="423"/>
        <v>34</v>
      </c>
      <c r="G1014" s="182" t="str">
        <f>TKB!$C$22</f>
        <v>LT &amp; Câu</v>
      </c>
      <c r="H1014" s="81"/>
      <c r="I1014" s="82" t="str">
        <f t="shared" ca="1" si="424"/>
        <v>Từ trái nghĩa.MRVT: từ ngữ chỉ nghề nghiệp</v>
      </c>
      <c r="J1014" s="83" t="str">
        <f t="shared" ca="1" si="429"/>
        <v>bảng phụ, MT-MC</v>
      </c>
      <c r="K1014" s="72"/>
      <c r="L1014" s="201"/>
      <c r="M1014" s="79">
        <v>4</v>
      </c>
      <c r="N1014" s="84">
        <f ca="1">IF(P1014=0,"",COUNTIF($P$6:P1014,P1014)+COUNTIF(OFFSET($G$6,0,0,INT((ROW(G1014)-ROW($G$6))/5+1)*5,1),P1014))</f>
        <v>68</v>
      </c>
      <c r="O1014" s="84" t="e">
        <f t="shared" ca="1" si="426"/>
        <v>#N/A</v>
      </c>
      <c r="P1014" s="182" t="str">
        <f>TKB!$D$22</f>
        <v>HĐTT-CĐ</v>
      </c>
      <c r="Q1014" s="81"/>
      <c r="R1014" s="82" t="e">
        <f t="shared" ca="1" si="427"/>
        <v>#N/A</v>
      </c>
      <c r="S1014" s="83" t="e">
        <f t="shared" ca="1" si="428"/>
        <v>#N/A</v>
      </c>
      <c r="U1014" s="42"/>
      <c r="V1014" s="122"/>
      <c r="W1014" s="126"/>
      <c r="X1014" s="78"/>
    </row>
    <row r="1015" spans="1:24" s="77" customFormat="1" ht="24" customHeight="1" x14ac:dyDescent="0.2">
      <c r="A1015" s="34" t="str">
        <f t="shared" si="416"/>
        <v/>
      </c>
      <c r="B1015" s="35">
        <f t="shared" si="409"/>
        <v>34</v>
      </c>
      <c r="C1015" s="202"/>
      <c r="D1015" s="95">
        <v>5</v>
      </c>
      <c r="E1015" s="88">
        <f ca="1">COUNTIF($G$6:G1015,G1015)+COUNTIF(OFFSET($P$6,0,0,IF(MOD(ROW(P1015),5)&lt;&gt;0,INT((ROW(P1015)-ROW($P$6)+1)/5)*5,INT((ROW(P1015)-ROW($P$6))/5)*5),1),G1015)</f>
        <v>437</v>
      </c>
      <c r="F1015" s="88" t="str">
        <f t="shared" si="423"/>
        <v/>
      </c>
      <c r="G1015" s="183">
        <f>TKB!$C$23</f>
        <v>0</v>
      </c>
      <c r="H1015" s="89"/>
      <c r="I1015" s="90" t="str">
        <f t="shared" si="424"/>
        <v/>
      </c>
      <c r="J1015" s="91" t="str">
        <f t="shared" si="429"/>
        <v/>
      </c>
      <c r="K1015" s="72"/>
      <c r="L1015" s="202"/>
      <c r="M1015" s="87">
        <v>5</v>
      </c>
      <c r="N1015" s="84" t="str">
        <f ca="1">IF(P1015=0,"",COUNTIF($P$6:P1015,P1015)+COUNTIF(OFFSET($G$6,0,0,INT((ROW(G1015)-ROW($G$6))/5+1)*5,1),P1015))</f>
        <v/>
      </c>
      <c r="O1015" s="92" t="str">
        <f t="shared" si="426"/>
        <v/>
      </c>
      <c r="P1015" s="183">
        <f>TKB!$D$23</f>
        <v>0</v>
      </c>
      <c r="Q1015" s="89"/>
      <c r="R1015" s="90" t="str">
        <f t="shared" si="427"/>
        <v/>
      </c>
      <c r="S1015" s="91" t="str">
        <f t="shared" si="428"/>
        <v/>
      </c>
      <c r="U1015" s="42"/>
      <c r="V1015" s="122"/>
      <c r="W1015" s="126"/>
      <c r="X1015" s="78"/>
    </row>
    <row r="1016" spans="1:24" s="77" customFormat="1" ht="24" customHeight="1" x14ac:dyDescent="0.2">
      <c r="A1016" s="34" t="str">
        <f t="shared" si="416"/>
        <v/>
      </c>
      <c r="B1016" s="35">
        <f t="shared" si="409"/>
        <v>34</v>
      </c>
      <c r="C1016" s="197" t="str">
        <f>CONCATENATE("Sáu ",CHAR(10),DAY(V993+4),"/",MONTH(V993+4))</f>
        <v>Sáu 
30/4</v>
      </c>
      <c r="D1016" s="67">
        <v>1</v>
      </c>
      <c r="E1016" s="68">
        <f ca="1">COUNTIF($G$6:G1016,G1016)+COUNTIF(OFFSET($P$6,0,0,IF(MOD(ROW(P1016),5)&lt;&gt;0,INT((ROW(P1016)-ROW($P$6)+1)/5)*5,INT((ROW(P1016)-ROW($P$6))/5)*5),1),G1016)</f>
        <v>34</v>
      </c>
      <c r="F1016" s="68">
        <f t="shared" ca="1" si="423"/>
        <v>34</v>
      </c>
      <c r="G1016" s="182" t="str">
        <f>TKB!$C$24</f>
        <v>Mĩ thuật TC</v>
      </c>
      <c r="H1016" s="93"/>
      <c r="I1016" s="70" t="str">
        <f t="shared" ca="1" si="424"/>
        <v>VT: đề tài tự chọn</v>
      </c>
      <c r="J1016" s="71">
        <f t="shared" ca="1" si="429"/>
        <v>0</v>
      </c>
      <c r="K1016" s="72"/>
      <c r="L1016" s="197" t="str">
        <f>+C1016</f>
        <v>Sáu 
30/4</v>
      </c>
      <c r="M1016" s="67">
        <v>1</v>
      </c>
      <c r="N1016" s="94">
        <f ca="1">IF(P1016=0,"",COUNTIF($P$6:P1016,P1016)+COUNTIF(OFFSET($G$6,0,0,INT((ROW(G1016)-ROW($G$6))/5+1)*5,1),P1016))</f>
        <v>102</v>
      </c>
      <c r="O1016" s="94" t="e">
        <f t="shared" ca="1" si="426"/>
        <v>#N/A</v>
      </c>
      <c r="P1016" s="181" t="str">
        <f>TKB!$D$24</f>
        <v>HDH-T</v>
      </c>
      <c r="Q1016" s="93"/>
      <c r="R1016" s="82" t="e">
        <f t="shared" ca="1" si="427"/>
        <v>#N/A</v>
      </c>
      <c r="S1016" s="71" t="e">
        <f t="shared" ca="1" si="428"/>
        <v>#N/A</v>
      </c>
      <c r="U1016" s="42"/>
      <c r="V1016" s="122"/>
      <c r="W1016" s="126"/>
      <c r="X1016" s="78"/>
    </row>
    <row r="1017" spans="1:24" s="77" customFormat="1" ht="24" customHeight="1" x14ac:dyDescent="0.2">
      <c r="A1017" s="34" t="str">
        <f t="shared" si="416"/>
        <v/>
      </c>
      <c r="B1017" s="35">
        <f t="shared" si="409"/>
        <v>34</v>
      </c>
      <c r="C1017" s="198"/>
      <c r="D1017" s="79">
        <v>2</v>
      </c>
      <c r="E1017" s="80">
        <f ca="1">COUNTIF($G$6:G1017,G1017)+COUNTIF(OFFSET($P$6,0,0,IF(MOD(ROW(P1017),5)&lt;&gt;0,INT((ROW(P1017)-ROW($P$6)+1)/5)*5,INT((ROW(P1017)-ROW($P$6))/5)*5),1),G1017)</f>
        <v>34</v>
      </c>
      <c r="F1017" s="80">
        <f t="shared" ca="1" si="423"/>
        <v>34</v>
      </c>
      <c r="G1017" s="182" t="str">
        <f>TKB!$C$25</f>
        <v>Tập làm văn</v>
      </c>
      <c r="H1017" s="81"/>
      <c r="I1017" s="82" t="str">
        <f t="shared" ca="1" si="424"/>
        <v>Kể ngắn về người thân (nói, viết)</v>
      </c>
      <c r="J1017" s="83" t="str">
        <f t="shared" ca="1" si="429"/>
        <v>MT-MC,bảng phụ</v>
      </c>
      <c r="K1017" s="72"/>
      <c r="L1017" s="198"/>
      <c r="M1017" s="79">
        <v>2</v>
      </c>
      <c r="N1017" s="84">
        <f ca="1">IF(P1017=0,"",COUNTIF($P$6:P1017,P1017)+COUNTIF(OFFSET($G$6,0,0,INT((ROW(G1017)-ROW($G$6))/5+1)*5,1),P1017))</f>
        <v>34</v>
      </c>
      <c r="O1017" s="84">
        <f t="shared" ca="1" si="426"/>
        <v>34</v>
      </c>
      <c r="P1017" s="182" t="str">
        <f>TKB!$D$25</f>
        <v>HĐTT-SHL</v>
      </c>
      <c r="Q1017" s="81"/>
      <c r="R1017" s="82" t="str">
        <f t="shared" ca="1" si="427"/>
        <v>Sơ kết tuần 34</v>
      </c>
      <c r="S1017" s="83" t="str">
        <f t="shared" ca="1" si="428"/>
        <v>phần thưởng</v>
      </c>
      <c r="U1017" s="42"/>
      <c r="V1017" s="122"/>
      <c r="W1017" s="126"/>
      <c r="X1017" s="78"/>
    </row>
    <row r="1018" spans="1:24" s="77" customFormat="1" ht="24" customHeight="1" x14ac:dyDescent="0.2">
      <c r="A1018" s="34" t="str">
        <f t="shared" si="416"/>
        <v/>
      </c>
      <c r="B1018" s="35">
        <f t="shared" si="409"/>
        <v>34</v>
      </c>
      <c r="C1018" s="198"/>
      <c r="D1018" s="73">
        <v>3</v>
      </c>
      <c r="E1018" s="84">
        <f ca="1">COUNTIF($G$6:G1018,G1018)+COUNTIF(OFFSET($P$6,0,0,IF(MOD(ROW(P1018),5)&lt;&gt;0,INT((ROW(P1018)-ROW($P$6)+1)/5)*5,INT((ROW(P1018)-ROW($P$6))/5)*5),1),G1018)</f>
        <v>170</v>
      </c>
      <c r="F1018" s="84">
        <f t="shared" ca="1" si="423"/>
        <v>170</v>
      </c>
      <c r="G1018" s="182" t="str">
        <f>TKB!$C$26</f>
        <v>Toán</v>
      </c>
      <c r="H1018" s="81"/>
      <c r="I1018" s="82" t="str">
        <f t="shared" ca="1" si="424"/>
        <v>Ôn tập về hình học (tt).</v>
      </c>
      <c r="J1018" s="83" t="str">
        <f t="shared" ca="1" si="429"/>
        <v>SGK, bảng phụ, MT-MC</v>
      </c>
      <c r="K1018" s="72"/>
      <c r="L1018" s="198"/>
      <c r="M1018" s="73">
        <v>3</v>
      </c>
      <c r="N1018" s="84" t="str">
        <f ca="1">IF(P1018=0,"",COUNTIF($P$6:P1018,P1018)+COUNTIF(OFFSET($G$6,0,0,INT((ROW(G1018)-ROW($G$6))/5+1)*5,1),P1018))</f>
        <v/>
      </c>
      <c r="O1018" s="74" t="str">
        <f t="shared" si="426"/>
        <v/>
      </c>
      <c r="P1018" s="185">
        <f>TKB!$D$26</f>
        <v>0</v>
      </c>
      <c r="Q1018" s="81"/>
      <c r="R1018" s="82" t="str">
        <f t="shared" si="427"/>
        <v/>
      </c>
      <c r="S1018" s="83" t="str">
        <f t="shared" si="428"/>
        <v/>
      </c>
      <c r="U1018" s="42"/>
      <c r="V1018" s="122"/>
      <c r="W1018" s="126"/>
      <c r="X1018" s="78"/>
    </row>
    <row r="1019" spans="1:24" s="77" customFormat="1" ht="24" customHeight="1" x14ac:dyDescent="0.2">
      <c r="A1019" s="34" t="str">
        <f t="shared" si="416"/>
        <v/>
      </c>
      <c r="B1019" s="35">
        <f t="shared" si="409"/>
        <v>34</v>
      </c>
      <c r="C1019" s="198"/>
      <c r="D1019" s="79">
        <v>4</v>
      </c>
      <c r="E1019" s="84">
        <f ca="1">COUNTIF($G$6:G1019,G1019)+COUNTIF(OFFSET($P$6,0,0,IF(MOD(ROW(P1019),5)&lt;&gt;0,INT((ROW(P1019)-ROW($P$6)+1)/5)*5,INT((ROW(P1019)-ROW($P$6))/5)*5),1),G1019)</f>
        <v>34</v>
      </c>
      <c r="F1019" s="84">
        <f t="shared" ca="1" si="423"/>
        <v>34</v>
      </c>
      <c r="G1019" s="182" t="str">
        <f>TKB!$C$27</f>
        <v>Đạo đức</v>
      </c>
      <c r="H1019" s="81"/>
      <c r="I1019" s="82" t="str">
        <f t="shared" ca="1" si="424"/>
        <v>Lịch sử địa phương</v>
      </c>
      <c r="J1019" s="83" t="str">
        <f t="shared" ca="1" si="429"/>
        <v>Tư liệu</v>
      </c>
      <c r="K1019" s="72"/>
      <c r="L1019" s="198"/>
      <c r="M1019" s="79">
        <v>4</v>
      </c>
      <c r="N1019" s="84" t="str">
        <f ca="1">IF(P1019=0,"",COUNTIF($P$6:P1019,P1019)+COUNTIF(OFFSET($G$6,0,0,INT((ROW(G1019)-ROW($G$6))/5+1)*5,1),P1019))</f>
        <v/>
      </c>
      <c r="O1019" s="84" t="str">
        <f t="shared" si="426"/>
        <v/>
      </c>
      <c r="P1019" s="182">
        <f>TKB!$D$27</f>
        <v>0</v>
      </c>
      <c r="Q1019" s="81"/>
      <c r="R1019" s="82" t="str">
        <f t="shared" si="427"/>
        <v/>
      </c>
      <c r="S1019" s="83" t="str">
        <f t="shared" si="428"/>
        <v/>
      </c>
      <c r="U1019" s="42"/>
      <c r="V1019" s="122"/>
      <c r="W1019" s="126"/>
      <c r="X1019" s="78"/>
    </row>
    <row r="1020" spans="1:24" s="77" customFormat="1" ht="24" customHeight="1" thickBot="1" x14ac:dyDescent="0.25">
      <c r="A1020" s="34" t="str">
        <f t="shared" si="416"/>
        <v/>
      </c>
      <c r="B1020" s="35">
        <f t="shared" si="409"/>
        <v>34</v>
      </c>
      <c r="C1020" s="199"/>
      <c r="D1020" s="96">
        <v>5</v>
      </c>
      <c r="E1020" s="97">
        <f ca="1">COUNTIF($G$6:G1020,G1020)+COUNTIF(OFFSET($P$6,0,0,IF(MOD(ROW(P1020),5)&lt;&gt;0,INT((ROW(P1020)-ROW($P$6)+1)/5)*5,INT((ROW(P1020)-ROW($P$6))/5)*5),1),G1020)</f>
        <v>439</v>
      </c>
      <c r="F1020" s="97" t="str">
        <f t="shared" si="423"/>
        <v/>
      </c>
      <c r="G1020" s="184">
        <f>TKB!$C$28</f>
        <v>0</v>
      </c>
      <c r="H1020" s="98" t="str">
        <f t="shared" ref="H1020" si="430">IF(AND($M$1&lt;&gt;"",F1020&lt;&gt;""),$M$1,IF(LEN(G1020)&gt;$Q$1,RIGHT(G1020,$Q$1),""))</f>
        <v/>
      </c>
      <c r="I1020" s="99" t="str">
        <f t="shared" si="424"/>
        <v/>
      </c>
      <c r="J1020" s="100" t="str">
        <f t="shared" si="429"/>
        <v/>
      </c>
      <c r="K1020" s="72"/>
      <c r="L1020" s="199"/>
      <c r="M1020" s="101">
        <v>5</v>
      </c>
      <c r="N1020" s="97" t="str">
        <f ca="1">IF(P1020=0,"",COUNTIF($P$6:P1020,P1020)+COUNTIF(OFFSET($G$6,0,0,INT((ROW(G1020)-ROW($G$6))/5+1)*5,1),P1020))</f>
        <v/>
      </c>
      <c r="O1020" s="97" t="str">
        <f t="shared" si="426"/>
        <v/>
      </c>
      <c r="P1020" s="184">
        <f>TKB!$D$28</f>
        <v>0</v>
      </c>
      <c r="Q1020" s="98" t="str">
        <f t="shared" ref="Q1020" si="431">IF(AND($M$1&lt;&gt;"",O1020&lt;&gt;""),$M$1,IF(LEN(P1020)&gt;$Q$1,RIGHT(P1020,$Q$1),""))</f>
        <v/>
      </c>
      <c r="R1020" s="99" t="str">
        <f t="shared" si="427"/>
        <v/>
      </c>
      <c r="S1020" s="100" t="str">
        <f t="shared" si="428"/>
        <v/>
      </c>
      <c r="U1020" s="42"/>
      <c r="V1020" s="122"/>
      <c r="W1020" s="126"/>
      <c r="X1020" s="78"/>
    </row>
    <row r="1021" spans="1:24" s="34" customFormat="1" ht="24" customHeight="1" x14ac:dyDescent="0.2">
      <c r="A1021" s="34" t="str">
        <f t="shared" si="416"/>
        <v/>
      </c>
      <c r="B1021" s="35">
        <f t="shared" si="409"/>
        <v>34</v>
      </c>
      <c r="C1021" s="206"/>
      <c r="D1021" s="206"/>
      <c r="E1021" s="206"/>
      <c r="F1021" s="206"/>
      <c r="G1021" s="206"/>
      <c r="H1021" s="206"/>
      <c r="I1021" s="206"/>
      <c r="J1021" s="206"/>
      <c r="K1021" s="179"/>
      <c r="L1021" s="207"/>
      <c r="M1021" s="207"/>
      <c r="N1021" s="207"/>
      <c r="O1021" s="207"/>
      <c r="P1021" s="207"/>
      <c r="Q1021" s="207"/>
      <c r="R1021" s="207"/>
      <c r="S1021" s="207"/>
      <c r="U1021" s="42"/>
      <c r="V1021" s="122"/>
      <c r="W1021" s="126"/>
      <c r="X1021" s="43"/>
    </row>
    <row r="1022" spans="1:24" s="34" customFormat="1" ht="57.95" customHeight="1" x14ac:dyDescent="0.2">
      <c r="A1022" s="34" t="str">
        <f t="shared" si="416"/>
        <v/>
      </c>
      <c r="B1022" s="35">
        <f t="shared" ref="B1022" si="432">+B1023</f>
        <v>35</v>
      </c>
      <c r="C1022" s="102" t="str">
        <f>'HUONG DAN'!B54</f>
        <v>©Trường Tiểu học Lê Ngọc Hân, Gia Lâm</v>
      </c>
      <c r="D1022" s="179"/>
      <c r="E1022" s="103"/>
      <c r="F1022" s="103"/>
      <c r="G1022" s="104"/>
      <c r="H1022" s="104"/>
      <c r="I1022" s="104"/>
      <c r="J1022" s="104"/>
      <c r="K1022" s="104"/>
      <c r="L1022" s="180"/>
      <c r="M1022" s="180"/>
      <c r="N1022" s="105"/>
      <c r="O1022" s="105"/>
      <c r="P1022" s="106"/>
      <c r="Q1022" s="106"/>
      <c r="R1022" s="208"/>
      <c r="S1022" s="208"/>
      <c r="U1022" s="42"/>
      <c r="V1022" s="122"/>
      <c r="W1022" s="126"/>
      <c r="X1022" s="43"/>
    </row>
    <row r="1023" spans="1:24" s="34" customFormat="1" ht="24" customHeight="1" thickBot="1" x14ac:dyDescent="0.25">
      <c r="A1023" s="34" t="str">
        <f t="shared" si="416"/>
        <v/>
      </c>
      <c r="B1023" s="35">
        <f t="shared" ref="B1023" si="433">+C1023</f>
        <v>35</v>
      </c>
      <c r="C1023" s="203">
        <f>+C993+1</f>
        <v>35</v>
      </c>
      <c r="D1023" s="203"/>
      <c r="E1023" s="44"/>
      <c r="F1023" s="103" t="str">
        <f>CONCATENATE("(Từ ngày ",DAY(V1023)&amp;"/"&amp; MONTH(V1023) &amp;"/"&amp;YEAR(V1023)&amp; " đến ngày "  &amp;DAY(V1023+4)&amp;  "/" &amp; MONTH(V1023+4) &amp; "/" &amp; YEAR(V1023+4),")")</f>
        <v>(Từ ngày 3/5/2021 đến ngày 7/5/2021)</v>
      </c>
      <c r="G1023" s="104"/>
      <c r="H1023" s="104"/>
      <c r="I1023" s="40"/>
      <c r="J1023" s="40"/>
      <c r="K1023" s="40"/>
      <c r="L1023" s="48"/>
      <c r="M1023" s="48"/>
      <c r="N1023" s="49"/>
      <c r="O1023" s="49"/>
      <c r="P1023" s="50"/>
      <c r="Q1023" s="50"/>
      <c r="R1023" s="47"/>
      <c r="S1023" s="47"/>
      <c r="U1023" s="51" t="s">
        <v>32</v>
      </c>
      <c r="V1023" s="122">
        <f>$U$1+(C1023-1)*7+W1023</f>
        <v>44319</v>
      </c>
      <c r="W1023" s="127">
        <v>0</v>
      </c>
      <c r="X1023" s="43"/>
    </row>
    <row r="1024" spans="1:24" s="52" customFormat="1" ht="24" customHeight="1" x14ac:dyDescent="0.2">
      <c r="A1024" s="34" t="str">
        <f t="shared" si="416"/>
        <v/>
      </c>
      <c r="B1024" s="35">
        <f t="shared" ref="B1024:B1025" si="434">+B1023</f>
        <v>35</v>
      </c>
      <c r="C1024" s="204" t="s">
        <v>31</v>
      </c>
      <c r="D1024" s="204"/>
      <c r="E1024" s="205"/>
      <c r="F1024" s="204"/>
      <c r="G1024" s="204"/>
      <c r="H1024" s="204"/>
      <c r="I1024" s="204"/>
      <c r="J1024" s="204"/>
      <c r="K1024" s="107"/>
      <c r="L1024" s="204" t="s">
        <v>0</v>
      </c>
      <c r="M1024" s="204"/>
      <c r="N1024" s="204"/>
      <c r="O1024" s="204"/>
      <c r="P1024" s="204"/>
      <c r="Q1024" s="204"/>
      <c r="R1024" s="204"/>
      <c r="S1024" s="204"/>
      <c r="U1024" s="42"/>
      <c r="V1024" s="123"/>
      <c r="W1024" s="128"/>
      <c r="X1024" s="53"/>
    </row>
    <row r="1025" spans="1:24" s="64" customFormat="1" ht="42.75" x14ac:dyDescent="0.2">
      <c r="A1025" s="34" t="str">
        <f t="shared" si="416"/>
        <v/>
      </c>
      <c r="B1025" s="35">
        <f t="shared" si="434"/>
        <v>35</v>
      </c>
      <c r="C1025" s="108" t="s">
        <v>1</v>
      </c>
      <c r="D1025" s="109" t="s">
        <v>2</v>
      </c>
      <c r="E1025" s="110" t="s">
        <v>25</v>
      </c>
      <c r="F1025" s="110" t="s">
        <v>3</v>
      </c>
      <c r="G1025" s="111" t="s">
        <v>10</v>
      </c>
      <c r="H1025" s="111" t="s">
        <v>24</v>
      </c>
      <c r="I1025" s="111" t="s">
        <v>4</v>
      </c>
      <c r="J1025" s="112" t="s">
        <v>5</v>
      </c>
      <c r="K1025" s="59"/>
      <c r="L1025" s="60" t="s">
        <v>1</v>
      </c>
      <c r="M1025" s="61" t="s">
        <v>2</v>
      </c>
      <c r="N1025" s="62" t="s">
        <v>25</v>
      </c>
      <c r="O1025" s="56" t="s">
        <v>3</v>
      </c>
      <c r="P1025" s="63" t="s">
        <v>11</v>
      </c>
      <c r="Q1025" s="63" t="s">
        <v>24</v>
      </c>
      <c r="R1025" s="63" t="s">
        <v>4</v>
      </c>
      <c r="S1025" s="58" t="s">
        <v>5</v>
      </c>
      <c r="U1025" s="65"/>
      <c r="V1025" s="124"/>
      <c r="W1025" s="129"/>
      <c r="X1025" s="66"/>
    </row>
    <row r="1026" spans="1:24" s="77" customFormat="1" ht="24" customHeight="1" x14ac:dyDescent="0.2">
      <c r="A1026" s="34" t="str">
        <f t="shared" si="416"/>
        <v/>
      </c>
      <c r="B1026" s="35">
        <f t="shared" si="409"/>
        <v>35</v>
      </c>
      <c r="C1026" s="197" t="str">
        <f>CONCATENATE("Hai  ",CHAR(10),DAY(V1023),"/",MONTH(V1023))</f>
        <v>Hai  
3/5</v>
      </c>
      <c r="D1026" s="67">
        <v>1</v>
      </c>
      <c r="E1026" s="68">
        <f ca="1">COUNTIF($G$6:G1026,G1026)+COUNTIF(OFFSET($P$6,0,0,IF(MOD(ROW(P1026),5)&lt;&gt;0,INT((ROW(P1026)-ROW($P$6)+1)/5)*5,INT((ROW(P1026)-ROW($P$6))/5)*5),1),G1026)</f>
        <v>35</v>
      </c>
      <c r="F1026" s="68">
        <f t="shared" ref="F1026:F1050" ca="1" si="435">IF(G1026=0,"",VLOOKUP(E1026&amp;G1026,PPCT,2,0))</f>
        <v>35</v>
      </c>
      <c r="G1026" s="181" t="str">
        <f>TKB!$C$4</f>
        <v>HĐTT-CC</v>
      </c>
      <c r="H1026" s="69"/>
      <c r="I1026" s="70" t="str">
        <f t="shared" ref="I1026:I1050" ca="1" si="436">IF(G1026=0,"",VLOOKUP(E1026&amp;G1026,PPCT,6,0))</f>
        <v>Chào cờ</v>
      </c>
      <c r="J1026" s="71">
        <f t="shared" ref="J1026:J1038" ca="1" si="437">IF(G1026=0,"",VLOOKUP(E1026&amp;G1026,PPCT,7,0))</f>
        <v>0</v>
      </c>
      <c r="K1026" s="72"/>
      <c r="L1026" s="198" t="str">
        <f>+C1026</f>
        <v>Hai  
3/5</v>
      </c>
      <c r="M1026" s="73">
        <v>1</v>
      </c>
      <c r="N1026" s="74">
        <f ca="1">IF(P1026=0,"",COUNTIF($P$6:P1026,P1026)+COUNTIF(OFFSET($G$6,0,0,INT((ROW(G1026)-ROW($G$6))/5+1)*5,1),P1026))</f>
        <v>35</v>
      </c>
      <c r="O1026" s="68">
        <f t="shared" ref="O1026:O1050" ca="1" si="438">IF(P1026=0,"",VLOOKUP(N1026&amp;P1026,PPCT,2,0))</f>
        <v>35</v>
      </c>
      <c r="P1026" s="185" t="str">
        <f>TKB!$D$4</f>
        <v>Âm nhạc</v>
      </c>
      <c r="Q1026" s="69"/>
      <c r="R1026" s="75" t="str">
        <f t="shared" ref="R1026:R1050" ca="1" si="439">IF(P1026=0,"",VLOOKUP(N1026&amp;P1026,PPCT,6,0))</f>
        <v>Ôn tập các bài hát đã chọn.</v>
      </c>
      <c r="S1026" s="76">
        <f t="shared" ref="S1026:S1050" ca="1" si="440">IF(P1026=0,"",VLOOKUP(N1026&amp;P1026,PPCT,7,0))</f>
        <v>0</v>
      </c>
      <c r="U1026" s="42"/>
      <c r="V1026" s="122"/>
      <c r="W1026" s="126"/>
      <c r="X1026" s="78"/>
    </row>
    <row r="1027" spans="1:24" s="77" customFormat="1" ht="24" customHeight="1" x14ac:dyDescent="0.2">
      <c r="A1027" s="34" t="str">
        <f t="shared" si="416"/>
        <v/>
      </c>
      <c r="B1027" s="35">
        <f t="shared" si="409"/>
        <v>35</v>
      </c>
      <c r="C1027" s="198"/>
      <c r="D1027" s="79">
        <v>2</v>
      </c>
      <c r="E1027" s="80">
        <f ca="1">COUNTIF($G$6:G1027,G1027)+COUNTIF(OFFSET($P$6,0,0,IF(MOD(ROW(P1027),5)&lt;&gt;0,INT((ROW(P1027)-ROW($P$6)+1)/5)*5,INT((ROW(P1027)-ROW($P$6))/5)*5),1),G1027)</f>
        <v>171</v>
      </c>
      <c r="F1027" s="80">
        <f t="shared" ca="1" si="435"/>
        <v>171</v>
      </c>
      <c r="G1027" s="182" t="str">
        <f>TKB!$C$5</f>
        <v>Toán</v>
      </c>
      <c r="H1027" s="81"/>
      <c r="I1027" s="82" t="str">
        <f t="shared" ca="1" si="436"/>
        <v>Luyện tập chung.</v>
      </c>
      <c r="J1027" s="83" t="str">
        <f t="shared" ca="1" si="437"/>
        <v>SGK, bảng phụ, MT-MC</v>
      </c>
      <c r="K1027" s="72"/>
      <c r="L1027" s="198"/>
      <c r="M1027" s="79">
        <v>2</v>
      </c>
      <c r="N1027" s="84">
        <f ca="1">IF(P1027=0,"",COUNTIF($P$6:P1027,P1027)+COUNTIF(OFFSET($G$6,0,0,INT((ROW(G1027)-ROW($G$6))/5+1)*5,1),P1027))</f>
        <v>69</v>
      </c>
      <c r="O1027" s="84">
        <f t="shared" ca="1" si="438"/>
        <v>69</v>
      </c>
      <c r="P1027" s="182" t="str">
        <f>TKB!$D$5</f>
        <v>Thể dục</v>
      </c>
      <c r="Q1027" s="81"/>
      <c r="R1027" s="82" t="str">
        <f t="shared" ca="1" si="439"/>
        <v> Chuyền cầu.</v>
      </c>
      <c r="S1027" s="85">
        <f t="shared" ca="1" si="440"/>
        <v>0</v>
      </c>
      <c r="U1027" s="42"/>
      <c r="V1027" s="122"/>
      <c r="W1027" s="126"/>
      <c r="X1027" s="78"/>
    </row>
    <row r="1028" spans="1:24" s="77" customFormat="1" ht="24" customHeight="1" x14ac:dyDescent="0.2">
      <c r="A1028" s="34" t="str">
        <f t="shared" si="416"/>
        <v/>
      </c>
      <c r="B1028" s="35">
        <f t="shared" ref="B1028:B1051" si="441">+B1027</f>
        <v>35</v>
      </c>
      <c r="C1028" s="198"/>
      <c r="D1028" s="73">
        <v>3</v>
      </c>
      <c r="E1028" s="84">
        <f ca="1">COUNTIF($G$6:G1028,G1028)+COUNTIF(OFFSET($P$6,0,0,IF(MOD(ROW(P1028),5)&lt;&gt;0,INT((ROW(P1028)-ROW($P$6)+1)/5)*5,INT((ROW(P1028)-ROW($P$6))/5)*5),1),G1028)</f>
        <v>103</v>
      </c>
      <c r="F1028" s="84">
        <f t="shared" ca="1" si="435"/>
        <v>103</v>
      </c>
      <c r="G1028" s="182" t="str">
        <f>TKB!$C$6</f>
        <v>Tập đọc</v>
      </c>
      <c r="H1028" s="81"/>
      <c r="I1028" s="82" t="str">
        <f t="shared" ca="1" si="436"/>
        <v>Ôn tập cuối học kì II</v>
      </c>
      <c r="J1028" s="83" t="str">
        <f t="shared" ca="1" si="437"/>
        <v>Phiếu thăm</v>
      </c>
      <c r="K1028" s="72"/>
      <c r="L1028" s="198"/>
      <c r="M1028" s="73">
        <v>3</v>
      </c>
      <c r="N1028" s="84">
        <f ca="1">IF(P1028=0,"",COUNTIF($P$6:P1028,P1028)+COUNTIF(OFFSET($G$6,0,0,INT((ROW(G1028)-ROW($G$6))/5+1)*5,1),P1028))</f>
        <v>103</v>
      </c>
      <c r="O1028" s="74">
        <f t="shared" ca="1" si="438"/>
        <v>103</v>
      </c>
      <c r="P1028" s="185" t="str">
        <f>TKB!$D$6</f>
        <v>HDH-TV</v>
      </c>
      <c r="Q1028" s="81"/>
      <c r="R1028" s="75" t="str">
        <f t="shared" ca="1" si="439"/>
        <v>Tập làm văn</v>
      </c>
      <c r="S1028" s="83" t="str">
        <f t="shared" ca="1" si="440"/>
        <v>Vở CEHTV, BP, PM</v>
      </c>
      <c r="U1028" s="42"/>
      <c r="V1028" s="122"/>
      <c r="W1028" s="126"/>
      <c r="X1028" s="78"/>
    </row>
    <row r="1029" spans="1:24" s="77" customFormat="1" ht="24" customHeight="1" x14ac:dyDescent="0.2">
      <c r="A1029" s="34" t="str">
        <f t="shared" si="416"/>
        <v/>
      </c>
      <c r="B1029" s="35">
        <f t="shared" si="441"/>
        <v>35</v>
      </c>
      <c r="C1029" s="198"/>
      <c r="D1029" s="79">
        <v>4</v>
      </c>
      <c r="E1029" s="84">
        <f ca="1">COUNTIF($G$6:G1029,G1029)+COUNTIF(OFFSET($P$6,0,0,IF(MOD(ROW(P1029),5)&lt;&gt;0,INT((ROW(P1029)-ROW($P$6)+1)/5)*5,INT((ROW(P1029)-ROW($P$6))/5)*5),1),G1029)</f>
        <v>104</v>
      </c>
      <c r="F1029" s="84">
        <f t="shared" ca="1" si="435"/>
        <v>104</v>
      </c>
      <c r="G1029" s="182" t="str">
        <f>TKB!$C$7</f>
        <v>Tập đọc</v>
      </c>
      <c r="H1029" s="81"/>
      <c r="I1029" s="82" t="str">
        <f t="shared" ca="1" si="436"/>
        <v>Ôn tập cuối học kì II</v>
      </c>
      <c r="J1029" s="83" t="str">
        <f t="shared" ca="1" si="437"/>
        <v>Phiếu thăm</v>
      </c>
      <c r="K1029" s="72"/>
      <c r="L1029" s="198"/>
      <c r="M1029" s="79">
        <v>4</v>
      </c>
      <c r="N1029" s="84" t="str">
        <f ca="1">IF(P1029=0,"",COUNTIF($P$6:P1029,P1029)+COUNTIF(OFFSET($G$6,0,0,INT((ROW(G1029)-ROW($G$6))/5+1)*5,1),P1029))</f>
        <v/>
      </c>
      <c r="O1029" s="84" t="str">
        <f t="shared" si="438"/>
        <v/>
      </c>
      <c r="P1029" s="182">
        <f>TKB!$D$7</f>
        <v>0</v>
      </c>
      <c r="Q1029" s="81"/>
      <c r="R1029" s="82" t="str">
        <f t="shared" si="439"/>
        <v/>
      </c>
      <c r="S1029" s="76" t="str">
        <f t="shared" si="440"/>
        <v/>
      </c>
      <c r="U1029" s="42"/>
      <c r="V1029" s="122"/>
      <c r="W1029" s="126"/>
      <c r="X1029" s="78"/>
    </row>
    <row r="1030" spans="1:24" s="77" customFormat="1" ht="24" customHeight="1" x14ac:dyDescent="0.2">
      <c r="A1030" s="34" t="str">
        <f t="shared" si="416"/>
        <v/>
      </c>
      <c r="B1030" s="35">
        <f t="shared" si="441"/>
        <v>35</v>
      </c>
      <c r="C1030" s="198"/>
      <c r="D1030" s="87">
        <v>5</v>
      </c>
      <c r="E1030" s="88">
        <f ca="1">COUNTIF($G$6:G1030,G1030)+COUNTIF(OFFSET($P$6,0,0,IF(MOD(ROW(P1030),5)&lt;&gt;0,INT((ROW(P1030)-ROW($P$6)+1)/5)*5,INT((ROW(P1030)-ROW($P$6))/5)*5),1),G1030)</f>
        <v>443</v>
      </c>
      <c r="F1030" s="88" t="str">
        <f t="shared" si="435"/>
        <v/>
      </c>
      <c r="G1030" s="183">
        <f>TKB!$C$8</f>
        <v>0</v>
      </c>
      <c r="H1030" s="89"/>
      <c r="I1030" s="90" t="str">
        <f t="shared" si="436"/>
        <v/>
      </c>
      <c r="J1030" s="91" t="str">
        <f t="shared" si="437"/>
        <v/>
      </c>
      <c r="K1030" s="72"/>
      <c r="L1030" s="198"/>
      <c r="M1030" s="87">
        <v>5</v>
      </c>
      <c r="N1030" s="84" t="str">
        <f ca="1">IF(P1030=0,"",COUNTIF($P$6:P1030,P1030)+COUNTIF(OFFSET($G$6,0,0,INT((ROW(G1030)-ROW($G$6))/5+1)*5,1),P1030))</f>
        <v/>
      </c>
      <c r="O1030" s="92" t="str">
        <f t="shared" si="438"/>
        <v/>
      </c>
      <c r="P1030" s="183">
        <f>TKB!$D$8</f>
        <v>0</v>
      </c>
      <c r="Q1030" s="89"/>
      <c r="R1030" s="90" t="str">
        <f t="shared" si="439"/>
        <v/>
      </c>
      <c r="S1030" s="91" t="str">
        <f t="shared" si="440"/>
        <v/>
      </c>
      <c r="U1030" s="42"/>
      <c r="V1030" s="122"/>
      <c r="W1030" s="126"/>
      <c r="X1030" s="78"/>
    </row>
    <row r="1031" spans="1:24" s="77" customFormat="1" ht="24" customHeight="1" x14ac:dyDescent="0.2">
      <c r="A1031" s="34" t="str">
        <f t="shared" si="416"/>
        <v/>
      </c>
      <c r="B1031" s="35">
        <f t="shared" si="441"/>
        <v>35</v>
      </c>
      <c r="C1031" s="200" t="str">
        <f>CONCATENATE("Ba  ",CHAR(10),DAY(V1023+1),"/",MONTH(V1023+1))</f>
        <v>Ba  
4/5</v>
      </c>
      <c r="D1031" s="67">
        <v>1</v>
      </c>
      <c r="E1031" s="68">
        <f ca="1">COUNTIF($G$6:G1031,G1031)+COUNTIF(OFFSET($P$6,0,0,IF(MOD(ROW(P1031),5)&lt;&gt;0,INT((ROW(P1031)-ROW($P$6)+1)/5)*5,INT((ROW(P1031)-ROW($P$6))/5)*5),1),G1031)</f>
        <v>69</v>
      </c>
      <c r="F1031" s="68">
        <f t="shared" ca="1" si="435"/>
        <v>69</v>
      </c>
      <c r="G1031" s="182" t="str">
        <f>TKB!$C$9</f>
        <v>Chính tả</v>
      </c>
      <c r="H1031" s="93"/>
      <c r="I1031" s="70" t="str">
        <f t="shared" ca="1" si="436"/>
        <v>Ôn tập và KT cuối kì 2</v>
      </c>
      <c r="J1031" s="71" t="str">
        <f t="shared" ca="1" si="437"/>
        <v>vở mẫu, MT-MC</v>
      </c>
      <c r="K1031" s="72"/>
      <c r="L1031" s="200" t="str">
        <f>+C1031</f>
        <v>Ba  
4/5</v>
      </c>
      <c r="M1031" s="67">
        <v>1</v>
      </c>
      <c r="N1031" s="94">
        <f ca="1">IF(P1031=0,"",COUNTIF($P$6:P1031,P1031)+COUNTIF(OFFSET($G$6,0,0,INT((ROW(G1031)-ROW($G$6))/5+1)*5,1),P1031))</f>
        <v>35</v>
      </c>
      <c r="O1031" s="94">
        <f t="shared" ca="1" si="438"/>
        <v>35</v>
      </c>
      <c r="P1031" s="181" t="str">
        <f>TKB!$D$9</f>
        <v>Kể chuyện</v>
      </c>
      <c r="Q1031" s="93"/>
      <c r="R1031" s="70" t="str">
        <f t="shared" ca="1" si="439"/>
        <v>Ôn tập cuối học kì II</v>
      </c>
      <c r="S1031" s="71" t="str">
        <f t="shared" ca="1" si="440"/>
        <v>Phiếu thăm</v>
      </c>
      <c r="U1031" s="42"/>
      <c r="V1031" s="122"/>
      <c r="W1031" s="126"/>
      <c r="X1031" s="78"/>
    </row>
    <row r="1032" spans="1:24" s="77" customFormat="1" ht="24" customHeight="1" x14ac:dyDescent="0.2">
      <c r="A1032" s="34" t="str">
        <f t="shared" si="416"/>
        <v/>
      </c>
      <c r="B1032" s="35">
        <f t="shared" si="441"/>
        <v>35</v>
      </c>
      <c r="C1032" s="201"/>
      <c r="D1032" s="79">
        <v>2</v>
      </c>
      <c r="E1032" s="80">
        <f ca="1">COUNTIF($G$6:G1032,G1032)+COUNTIF(OFFSET($P$6,0,0,IF(MOD(ROW(P1032),5)&lt;&gt;0,INT((ROW(P1032)-ROW($P$6)+1)/5)*5,INT((ROW(P1032)-ROW($P$6))/5)*5),1),G1032)</f>
        <v>172</v>
      </c>
      <c r="F1032" s="80">
        <f t="shared" ca="1" si="435"/>
        <v>172</v>
      </c>
      <c r="G1032" s="182" t="str">
        <f>TKB!$C$10</f>
        <v>Toán</v>
      </c>
      <c r="H1032" s="81"/>
      <c r="I1032" s="82" t="str">
        <f t="shared" ca="1" si="436"/>
        <v>Luyện tập chung.</v>
      </c>
      <c r="J1032" s="83" t="str">
        <f t="shared" ca="1" si="437"/>
        <v>SGK, bảng phụ, MT-MC</v>
      </c>
      <c r="K1032" s="72"/>
      <c r="L1032" s="201"/>
      <c r="M1032" s="79">
        <v>2</v>
      </c>
      <c r="N1032" s="84">
        <f ca="1">IF(P1032=0,"",COUNTIF($P$6:P1032,P1032)+COUNTIF(OFFSET($G$6,0,0,INT((ROW(G1032)-ROW($G$6))/5+1)*5,1),P1032))</f>
        <v>70</v>
      </c>
      <c r="O1032" s="84">
        <f t="shared" ca="1" si="438"/>
        <v>70</v>
      </c>
      <c r="P1032" s="182" t="str">
        <f>TKB!$D$10</f>
        <v>Thể dục</v>
      </c>
      <c r="Q1032" s="81"/>
      <c r="R1032" s="82" t="str">
        <f t="shared" ca="1" si="439"/>
        <v xml:space="preserve"> Chuyền cầu.</v>
      </c>
      <c r="S1032" s="83">
        <f t="shared" ca="1" si="440"/>
        <v>0</v>
      </c>
      <c r="U1032" s="42"/>
      <c r="V1032" s="122"/>
      <c r="W1032" s="126"/>
      <c r="X1032" s="78"/>
    </row>
    <row r="1033" spans="1:24" s="77" customFormat="1" ht="24" customHeight="1" x14ac:dyDescent="0.2">
      <c r="A1033" s="34" t="str">
        <f t="shared" si="416"/>
        <v/>
      </c>
      <c r="B1033" s="35">
        <f t="shared" si="441"/>
        <v>35</v>
      </c>
      <c r="C1033" s="201"/>
      <c r="D1033" s="79">
        <v>3</v>
      </c>
      <c r="E1033" s="80">
        <f ca="1">COUNTIF($G$6:G1033,G1033)+COUNTIF(OFFSET($P$6,0,0,IF(MOD(ROW(P1033),5)&lt;&gt;0,INT((ROW(P1033)-ROW($P$6)+1)/5)*5,INT((ROW(P1033)-ROW($P$6))/5)*5),1),G1033)</f>
        <v>35</v>
      </c>
      <c r="F1033" s="80">
        <f t="shared" ca="1" si="435"/>
        <v>35</v>
      </c>
      <c r="G1033" s="182" t="str">
        <f>TKB!$C$11</f>
        <v>Mĩ thuật</v>
      </c>
      <c r="H1033" s="81"/>
      <c r="I1033" s="82" t="str">
        <f t="shared" ca="1" si="436"/>
        <v>Em tưởng tượng từ bàn tay</v>
      </c>
      <c r="J1033" s="83">
        <f t="shared" ca="1" si="437"/>
        <v>0</v>
      </c>
      <c r="K1033" s="72"/>
      <c r="L1033" s="201"/>
      <c r="M1033" s="73">
        <v>3</v>
      </c>
      <c r="N1033" s="84">
        <f ca="1">IF(P1033=0,"",COUNTIF($P$6:P1033,P1033)+COUNTIF(OFFSET($G$6,0,0,INT((ROW(G1033)-ROW($G$6))/5+1)*5,1),P1033))</f>
        <v>104</v>
      </c>
      <c r="O1033" s="74">
        <f t="shared" ca="1" si="438"/>
        <v>104</v>
      </c>
      <c r="P1033" s="185" t="str">
        <f>TKB!$D$11</f>
        <v>HDH-TV</v>
      </c>
      <c r="Q1033" s="81"/>
      <c r="R1033" s="82" t="str">
        <f t="shared" ca="1" si="439"/>
        <v>Tập đọc-Chính tả</v>
      </c>
      <c r="S1033" s="83" t="str">
        <f t="shared" ca="1" si="440"/>
        <v>Vở CEHTV, BP, PM</v>
      </c>
      <c r="U1033" s="42"/>
      <c r="V1033" s="122"/>
      <c r="W1033" s="126"/>
      <c r="X1033" s="78"/>
    </row>
    <row r="1034" spans="1:24" s="77" customFormat="1" ht="24" customHeight="1" x14ac:dyDescent="0.2">
      <c r="A1034" s="34" t="str">
        <f t="shared" si="416"/>
        <v/>
      </c>
      <c r="B1034" s="35">
        <f t="shared" si="441"/>
        <v>35</v>
      </c>
      <c r="C1034" s="201"/>
      <c r="D1034" s="79">
        <v>4</v>
      </c>
      <c r="E1034" s="84">
        <f ca="1">COUNTIF($G$6:G1034,G1034)+COUNTIF(OFFSET($P$6,0,0,IF(MOD(ROW(P1034),5)&lt;&gt;0,INT((ROW(P1034)-ROW($P$6)+1)/5)*5,INT((ROW(P1034)-ROW($P$6))/5)*5),1),G1034)</f>
        <v>69</v>
      </c>
      <c r="F1034" s="84">
        <f t="shared" ca="1" si="435"/>
        <v>69</v>
      </c>
      <c r="G1034" s="182" t="str">
        <f>TKB!$C$12</f>
        <v>Tiếng Anh</v>
      </c>
      <c r="H1034" s="81"/>
      <c r="I1034" s="82">
        <f t="shared" ca="1" si="436"/>
        <v>0</v>
      </c>
      <c r="J1034" s="83">
        <f t="shared" ca="1" si="437"/>
        <v>0</v>
      </c>
      <c r="K1034" s="72"/>
      <c r="L1034" s="201"/>
      <c r="M1034" s="79">
        <v>4</v>
      </c>
      <c r="N1034" s="84">
        <f ca="1">IF(P1034=0,"",COUNTIF($P$6:P1034,P1034)+COUNTIF(OFFSET($G$6,0,0,INT((ROW(G1034)-ROW($G$6))/5+1)*5,1),P1034))</f>
        <v>103</v>
      </c>
      <c r="O1034" s="84" t="e">
        <f t="shared" ca="1" si="438"/>
        <v>#N/A</v>
      </c>
      <c r="P1034" s="182" t="str">
        <f>TKB!$D$12</f>
        <v>HDH-T</v>
      </c>
      <c r="Q1034" s="81"/>
      <c r="R1034" s="82" t="e">
        <f t="shared" ca="1" si="439"/>
        <v>#N/A</v>
      </c>
      <c r="S1034" s="83" t="e">
        <f t="shared" ca="1" si="440"/>
        <v>#N/A</v>
      </c>
      <c r="U1034" s="42"/>
      <c r="V1034" s="122"/>
      <c r="W1034" s="126"/>
      <c r="X1034" s="78"/>
    </row>
    <row r="1035" spans="1:24" s="77" customFormat="1" ht="24" customHeight="1" x14ac:dyDescent="0.2">
      <c r="A1035" s="34" t="str">
        <f t="shared" si="416"/>
        <v/>
      </c>
      <c r="B1035" s="35">
        <f t="shared" si="441"/>
        <v>35</v>
      </c>
      <c r="C1035" s="202"/>
      <c r="D1035" s="95">
        <v>5</v>
      </c>
      <c r="E1035" s="88">
        <f ca="1">COUNTIF($G$6:G1035,G1035)+COUNTIF(OFFSET($P$6,0,0,IF(MOD(ROW(P1035),5)&lt;&gt;0,INT((ROW(P1035)-ROW($P$6)+1)/5)*5,INT((ROW(P1035)-ROW($P$6))/5)*5),1),G1035)</f>
        <v>446</v>
      </c>
      <c r="F1035" s="88" t="str">
        <f t="shared" si="435"/>
        <v/>
      </c>
      <c r="G1035" s="183">
        <f>TKB!$C$13</f>
        <v>0</v>
      </c>
      <c r="H1035" s="89"/>
      <c r="I1035" s="90" t="str">
        <f t="shared" si="436"/>
        <v/>
      </c>
      <c r="J1035" s="91" t="str">
        <f t="shared" si="437"/>
        <v/>
      </c>
      <c r="K1035" s="72"/>
      <c r="L1035" s="202"/>
      <c r="M1035" s="87">
        <v>5</v>
      </c>
      <c r="N1035" s="84" t="str">
        <f ca="1">IF(P1035=0,"",COUNTIF($P$6:P1035,P1035)+COUNTIF(OFFSET($G$6,0,0,INT((ROW(G1035)-ROW($G$6))/5+1)*5,1),P1035))</f>
        <v/>
      </c>
      <c r="O1035" s="92" t="str">
        <f t="shared" si="438"/>
        <v/>
      </c>
      <c r="P1035" s="183">
        <f>TKB!$D$13</f>
        <v>0</v>
      </c>
      <c r="Q1035" s="89"/>
      <c r="R1035" s="90" t="str">
        <f t="shared" si="439"/>
        <v/>
      </c>
      <c r="S1035" s="91" t="str">
        <f t="shared" si="440"/>
        <v/>
      </c>
      <c r="U1035" s="42"/>
      <c r="V1035" s="122"/>
      <c r="W1035" s="126"/>
      <c r="X1035" s="78"/>
    </row>
    <row r="1036" spans="1:24" s="77" customFormat="1" ht="24" customHeight="1" x14ac:dyDescent="0.2">
      <c r="A1036" s="34" t="str">
        <f t="shared" si="416"/>
        <v/>
      </c>
      <c r="B1036" s="35">
        <f t="shared" si="441"/>
        <v>35</v>
      </c>
      <c r="C1036" s="200" t="str">
        <f>CONCATENATE("Tư ",CHAR(10),DAY(V1023+2),"/",MONTH(V1023+2))</f>
        <v>Tư 
5/5</v>
      </c>
      <c r="D1036" s="67">
        <v>1</v>
      </c>
      <c r="E1036" s="68">
        <f ca="1">COUNTIF($G$6:G1036,G1036)+COUNTIF(OFFSET($P$6,0,0,IF(MOD(ROW(P1036),5)&lt;&gt;0,INT((ROW(P1036)-ROW($P$6)+1)/5)*5,INT((ROW(P1036)-ROW($P$6))/5)*5),1),G1036)</f>
        <v>105</v>
      </c>
      <c r="F1036" s="68">
        <f t="shared" ca="1" si="435"/>
        <v>105</v>
      </c>
      <c r="G1036" s="182" t="str">
        <f>TKB!$C$14</f>
        <v>Tập đọc</v>
      </c>
      <c r="H1036" s="93"/>
      <c r="I1036" s="70" t="str">
        <f t="shared" ca="1" si="436"/>
        <v>Ôn tập cuối học kì II</v>
      </c>
      <c r="J1036" s="71" t="str">
        <f t="shared" ca="1" si="437"/>
        <v>Phiếu thăm</v>
      </c>
      <c r="K1036" s="72"/>
      <c r="L1036" s="200" t="str">
        <f>+C1036</f>
        <v>Tư 
5/5</v>
      </c>
      <c r="M1036" s="67">
        <v>1</v>
      </c>
      <c r="N1036" s="94">
        <f ca="1">IF(P1036=0,"",COUNTIF($P$6:P1036,P1036)+COUNTIF(OFFSET($G$6,0,0,INT((ROW(G1036)-ROW($G$6))/5+1)*5,1),P1036))</f>
        <v>35</v>
      </c>
      <c r="O1036" s="94">
        <f t="shared" ca="1" si="438"/>
        <v>35</v>
      </c>
      <c r="P1036" s="181" t="str">
        <f>TKB!$D$14</f>
        <v>HĐTT-ĐS</v>
      </c>
      <c r="Q1036" s="93"/>
      <c r="R1036" s="70" t="str">
        <f t="shared" ca="1" si="439"/>
        <v>Đọc sách</v>
      </c>
      <c r="S1036" s="71" t="str">
        <f t="shared" ca="1" si="440"/>
        <v>sách, truyện</v>
      </c>
      <c r="U1036" s="42"/>
      <c r="V1036" s="122"/>
      <c r="W1036" s="126"/>
      <c r="X1036" s="78"/>
    </row>
    <row r="1037" spans="1:24" s="77" customFormat="1" ht="24" customHeight="1" x14ac:dyDescent="0.2">
      <c r="A1037" s="34" t="str">
        <f t="shared" si="416"/>
        <v/>
      </c>
      <c r="B1037" s="35">
        <f t="shared" si="441"/>
        <v>35</v>
      </c>
      <c r="C1037" s="201"/>
      <c r="D1037" s="79">
        <v>2</v>
      </c>
      <c r="E1037" s="80">
        <f ca="1">COUNTIF($G$6:G1037,G1037)+COUNTIF(OFFSET($P$6,0,0,IF(MOD(ROW(P1037),5)&lt;&gt;0,INT((ROW(P1037)-ROW($P$6)+1)/5)*5,INT((ROW(P1037)-ROW($P$6))/5)*5),1),G1037)</f>
        <v>70</v>
      </c>
      <c r="F1037" s="80">
        <f t="shared" ca="1" si="435"/>
        <v>70</v>
      </c>
      <c r="G1037" s="182" t="str">
        <f>TKB!$C$15</f>
        <v>Tiếng Anh</v>
      </c>
      <c r="H1037" s="81"/>
      <c r="I1037" s="82">
        <f t="shared" ca="1" si="436"/>
        <v>0</v>
      </c>
      <c r="J1037" s="83">
        <f t="shared" ca="1" si="437"/>
        <v>0</v>
      </c>
      <c r="K1037" s="72"/>
      <c r="L1037" s="201"/>
      <c r="M1037" s="79">
        <v>2</v>
      </c>
      <c r="N1037" s="84">
        <f ca="1">IF(P1037=0,"",COUNTIF($P$6:P1037,P1037)+COUNTIF(OFFSET($G$6,0,0,INT((ROW(G1037)-ROW($G$6))/5+1)*5,1),P1037))</f>
        <v>35</v>
      </c>
      <c r="O1037" s="84" t="e">
        <f t="shared" ca="1" si="438"/>
        <v>#N/A</v>
      </c>
      <c r="P1037" s="181" t="str">
        <f>TKB!$D$15</f>
        <v>Âm nhạc TC</v>
      </c>
      <c r="Q1037" s="81"/>
      <c r="R1037" s="82" t="e">
        <f t="shared" ca="1" si="439"/>
        <v>#N/A</v>
      </c>
      <c r="S1037" s="83" t="e">
        <f t="shared" ca="1" si="440"/>
        <v>#N/A</v>
      </c>
      <c r="U1037" s="42"/>
      <c r="V1037" s="122"/>
      <c r="W1037" s="126"/>
      <c r="X1037" s="78"/>
    </row>
    <row r="1038" spans="1:24" s="77" customFormat="1" ht="24" customHeight="1" x14ac:dyDescent="0.2">
      <c r="A1038" s="34" t="str">
        <f t="shared" si="416"/>
        <v/>
      </c>
      <c r="B1038" s="35">
        <f t="shared" si="441"/>
        <v>35</v>
      </c>
      <c r="C1038" s="201"/>
      <c r="D1038" s="79">
        <v>3</v>
      </c>
      <c r="E1038" s="80">
        <f ca="1">COUNTIF($G$6:G1038,G1038)+COUNTIF(OFFSET($P$6,0,0,IF(MOD(ROW(P1038),5)&lt;&gt;0,INT((ROW(P1038)-ROW($P$6)+1)/5)*5,INT((ROW(P1038)-ROW($P$6))/5)*5),1),G1038)</f>
        <v>173</v>
      </c>
      <c r="F1038" s="80">
        <f t="shared" ca="1" si="435"/>
        <v>173</v>
      </c>
      <c r="G1038" s="182" t="str">
        <f>TKB!$C$16</f>
        <v>Toán</v>
      </c>
      <c r="H1038" s="81"/>
      <c r="I1038" s="82" t="str">
        <f t="shared" ca="1" si="436"/>
        <v>Luyện tập chung.</v>
      </c>
      <c r="J1038" s="83" t="str">
        <f t="shared" ca="1" si="437"/>
        <v>SGK, bảng phụ, MT-MC</v>
      </c>
      <c r="K1038" s="72"/>
      <c r="L1038" s="201"/>
      <c r="M1038" s="73">
        <v>3</v>
      </c>
      <c r="N1038" s="84">
        <f ca="1">IF(P1038=0,"",COUNTIF($P$6:P1038,P1038)+COUNTIF(OFFSET($G$6,0,0,INT((ROW(G1038)-ROW($G$6))/5+1)*5,1),P1038))</f>
        <v>104</v>
      </c>
      <c r="O1038" s="74" t="e">
        <f t="shared" ca="1" si="438"/>
        <v>#N/A</v>
      </c>
      <c r="P1038" s="185" t="str">
        <f>TKB!$D$16</f>
        <v>HDH-T</v>
      </c>
      <c r="Q1038" s="81"/>
      <c r="R1038" s="82" t="e">
        <f t="shared" ca="1" si="439"/>
        <v>#N/A</v>
      </c>
      <c r="S1038" s="83" t="e">
        <f t="shared" ca="1" si="440"/>
        <v>#N/A</v>
      </c>
      <c r="U1038" s="42"/>
      <c r="V1038" s="122"/>
      <c r="W1038" s="126"/>
      <c r="X1038" s="78"/>
    </row>
    <row r="1039" spans="1:24" s="77" customFormat="1" ht="24" customHeight="1" x14ac:dyDescent="0.2">
      <c r="A1039" s="34" t="str">
        <f t="shared" si="416"/>
        <v/>
      </c>
      <c r="B1039" s="35">
        <f t="shared" si="441"/>
        <v>35</v>
      </c>
      <c r="C1039" s="201"/>
      <c r="D1039" s="79">
        <v>4</v>
      </c>
      <c r="E1039" s="84">
        <f ca="1">COUNTIF($G$6:G1039,G1039)+COUNTIF(OFFSET($P$6,0,0,IF(MOD(ROW(P1039),5)&lt;&gt;0,INT((ROW(P1039)-ROW($P$6)+1)/5)*5,INT((ROW(P1039)-ROW($P$6))/5)*5),1),G1039)</f>
        <v>35</v>
      </c>
      <c r="F1039" s="84">
        <f t="shared" ca="1" si="435"/>
        <v>35</v>
      </c>
      <c r="G1039" s="182" t="str">
        <f>TKB!$C$17</f>
        <v>Tập viết</v>
      </c>
      <c r="H1039" s="81"/>
      <c r="I1039" s="82" t="str">
        <f t="shared" ca="1" si="436"/>
        <v>Ôn tập và KT cuối kì 2</v>
      </c>
      <c r="J1039" s="83" t="str">
        <f ca="1">IF(G1039=0,"",VLOOKUP(E1039&amp;G1039,PPCT,7,0))</f>
        <v>Máy chiếu</v>
      </c>
      <c r="K1039" s="72"/>
      <c r="L1039" s="201"/>
      <c r="M1039" s="79">
        <v>4</v>
      </c>
      <c r="N1039" s="84">
        <f ca="1">IF(P1039=0,"",COUNTIF($P$6:P1039,P1039)+COUNTIF(OFFSET($G$6,0,0,INT((ROW(G1039)-ROW($G$6))/5+1)*5,1),P1039))</f>
        <v>69</v>
      </c>
      <c r="O1039" s="84" t="e">
        <f t="shared" ca="1" si="438"/>
        <v>#N/A</v>
      </c>
      <c r="P1039" s="182" t="str">
        <f>TKB!$D$17</f>
        <v>HĐTT-CĐ</v>
      </c>
      <c r="Q1039" s="81"/>
      <c r="R1039" s="82" t="e">
        <f t="shared" ca="1" si="439"/>
        <v>#N/A</v>
      </c>
      <c r="S1039" s="83" t="e">
        <f t="shared" ca="1" si="440"/>
        <v>#N/A</v>
      </c>
      <c r="U1039" s="42"/>
      <c r="V1039" s="122"/>
      <c r="W1039" s="126"/>
      <c r="X1039" s="78"/>
    </row>
    <row r="1040" spans="1:24" s="77" customFormat="1" ht="24" customHeight="1" x14ac:dyDescent="0.2">
      <c r="A1040" s="34" t="str">
        <f t="shared" ref="A1040:A1051" si="442">IF(OR(B1040=$G$1,$G$1="toàn bộ"),"in","")</f>
        <v/>
      </c>
      <c r="B1040" s="35">
        <f t="shared" si="441"/>
        <v>35</v>
      </c>
      <c r="C1040" s="202"/>
      <c r="D1040" s="95">
        <v>5</v>
      </c>
      <c r="E1040" s="88">
        <f ca="1">COUNTIF($G$6:G1040,G1040)+COUNTIF(OFFSET($P$6,0,0,IF(MOD(ROW(P1040),5)&lt;&gt;0,INT((ROW(P1040)-ROW($P$6)+1)/5)*5,INT((ROW(P1040)-ROW($P$6))/5)*5),1),G1040)</f>
        <v>448</v>
      </c>
      <c r="F1040" s="88" t="str">
        <f t="shared" si="435"/>
        <v/>
      </c>
      <c r="G1040" s="183">
        <f>TKB!$C$18</f>
        <v>0</v>
      </c>
      <c r="H1040" s="89"/>
      <c r="I1040" s="90" t="str">
        <f t="shared" si="436"/>
        <v/>
      </c>
      <c r="J1040" s="91" t="str">
        <f t="shared" ref="J1040:J1050" si="443">IF(G1040=0,"",VLOOKUP(E1040&amp;G1040,PPCT,7,0))</f>
        <v/>
      </c>
      <c r="K1040" s="72"/>
      <c r="L1040" s="202"/>
      <c r="M1040" s="87">
        <v>5</v>
      </c>
      <c r="N1040" s="84" t="str">
        <f ca="1">IF(P1040=0,"",COUNTIF($P$6:P1040,P1040)+COUNTIF(OFFSET($G$6,0,0,INT((ROW(G1040)-ROW($G$6))/5+1)*5,1),P1040))</f>
        <v/>
      </c>
      <c r="O1040" s="92" t="str">
        <f t="shared" si="438"/>
        <v/>
      </c>
      <c r="P1040" s="183">
        <f>TKB!$D$18</f>
        <v>0</v>
      </c>
      <c r="Q1040" s="89"/>
      <c r="R1040" s="90" t="str">
        <f t="shared" si="439"/>
        <v/>
      </c>
      <c r="S1040" s="91" t="str">
        <f t="shared" si="440"/>
        <v/>
      </c>
      <c r="U1040" s="42"/>
      <c r="V1040" s="122"/>
      <c r="W1040" s="126"/>
      <c r="X1040" s="78"/>
    </row>
    <row r="1041" spans="1:24" s="77" customFormat="1" ht="24" customHeight="1" x14ac:dyDescent="0.2">
      <c r="A1041" s="34" t="str">
        <f t="shared" si="442"/>
        <v/>
      </c>
      <c r="B1041" s="35">
        <f t="shared" si="441"/>
        <v>35</v>
      </c>
      <c r="C1041" s="200" t="str">
        <f>CONCATENATE("Năm ",CHAR(10),DAY(V1023+3),"/",MONTH(V1023+3))</f>
        <v>Năm 
6/5</v>
      </c>
      <c r="D1041" s="67">
        <v>1</v>
      </c>
      <c r="E1041" s="68">
        <f ca="1">COUNTIF($G$6:G1041,G1041)+COUNTIF(OFFSET($P$6,0,0,IF(MOD(ROW(P1041),5)&lt;&gt;0,INT((ROW(P1041)-ROW($P$6)+1)/5)*5,INT((ROW(P1041)-ROW($P$6))/5)*5),1),G1041)</f>
        <v>70</v>
      </c>
      <c r="F1041" s="68">
        <f t="shared" ca="1" si="435"/>
        <v>70</v>
      </c>
      <c r="G1041" s="181" t="str">
        <f>TKB!$C$19</f>
        <v>Chính tả</v>
      </c>
      <c r="H1041" s="93"/>
      <c r="I1041" s="70" t="str">
        <f t="shared" ca="1" si="436"/>
        <v>Ôn tập và KT cuối kì 2</v>
      </c>
      <c r="J1041" s="71" t="str">
        <f t="shared" ca="1" si="443"/>
        <v>vở mẫu, MT-MC</v>
      </c>
      <c r="K1041" s="72"/>
      <c r="L1041" s="200" t="str">
        <f>+C1041</f>
        <v>Năm 
6/5</v>
      </c>
      <c r="M1041" s="67">
        <v>1</v>
      </c>
      <c r="N1041" s="94">
        <f ca="1">IF(P1041=0,"",COUNTIF($P$6:P1041,P1041)+COUNTIF(OFFSET($G$6,0,0,INT((ROW(G1041)-ROW($G$6))/5+1)*5,1),P1041))</f>
        <v>35</v>
      </c>
      <c r="O1041" s="94">
        <f t="shared" ca="1" si="438"/>
        <v>35</v>
      </c>
      <c r="P1041" s="181" t="str">
        <f>TKB!$D$19</f>
        <v>TN&amp;XH</v>
      </c>
      <c r="Q1041" s="93"/>
      <c r="R1041" s="70" t="str">
        <f t="shared" ca="1" si="439"/>
        <v>Ôn tập: tự nhiên</v>
      </c>
      <c r="S1041" s="71" t="str">
        <f t="shared" ca="1" si="440"/>
        <v>Tranh SGK, MT-MC</v>
      </c>
      <c r="U1041" s="42"/>
      <c r="V1041" s="122"/>
      <c r="W1041" s="126"/>
      <c r="X1041" s="78"/>
    </row>
    <row r="1042" spans="1:24" s="77" customFormat="1" ht="24" customHeight="1" x14ac:dyDescent="0.2">
      <c r="A1042" s="34" t="str">
        <f t="shared" si="442"/>
        <v/>
      </c>
      <c r="B1042" s="35">
        <f t="shared" si="441"/>
        <v>35</v>
      </c>
      <c r="C1042" s="201"/>
      <c r="D1042" s="79">
        <v>2</v>
      </c>
      <c r="E1042" s="80">
        <f ca="1">COUNTIF($G$6:G1042,G1042)+COUNTIF(OFFSET($P$6,0,0,IF(MOD(ROW(P1042),5)&lt;&gt;0,INT((ROW(P1042)-ROW($P$6)+1)/5)*5,INT((ROW(P1042)-ROW($P$6))/5)*5),1),G1042)</f>
        <v>174</v>
      </c>
      <c r="F1042" s="80">
        <f t="shared" ca="1" si="435"/>
        <v>174</v>
      </c>
      <c r="G1042" s="182" t="str">
        <f>TKB!$C$20</f>
        <v>Toán</v>
      </c>
      <c r="H1042" s="81"/>
      <c r="I1042" s="82" t="str">
        <f t="shared" ca="1" si="436"/>
        <v>Luyện tập chung.</v>
      </c>
      <c r="J1042" s="83" t="str">
        <f t="shared" ca="1" si="443"/>
        <v>Phiếu KT</v>
      </c>
      <c r="K1042" s="72"/>
      <c r="L1042" s="201"/>
      <c r="M1042" s="79">
        <v>2</v>
      </c>
      <c r="N1042" s="84">
        <f ca="1">IF(P1042=0,"",COUNTIF($P$6:P1042,P1042)+COUNTIF(OFFSET($G$6,0,0,INT((ROW(G1042)-ROW($G$6))/5+1)*5,1),P1042))</f>
        <v>35</v>
      </c>
      <c r="O1042" s="84">
        <f t="shared" ca="1" si="438"/>
        <v>35</v>
      </c>
      <c r="P1042" s="182" t="str">
        <f>TKB!$D$20</f>
        <v>Thủ công</v>
      </c>
      <c r="Q1042" s="81"/>
      <c r="R1042" s="82" t="str">
        <f t="shared" ca="1" si="439"/>
        <v>Trưng bày sản phẩm thực hành của học sinh</v>
      </c>
      <c r="S1042" s="83" t="str">
        <f t="shared" ca="1" si="440"/>
        <v>GM, kéo, tranh QT</v>
      </c>
      <c r="U1042" s="42"/>
      <c r="V1042" s="122"/>
      <c r="W1042" s="126"/>
      <c r="X1042" s="78"/>
    </row>
    <row r="1043" spans="1:24" s="77" customFormat="1" ht="24" customHeight="1" x14ac:dyDescent="0.2">
      <c r="A1043" s="34" t="str">
        <f t="shared" si="442"/>
        <v/>
      </c>
      <c r="B1043" s="35">
        <f t="shared" si="441"/>
        <v>35</v>
      </c>
      <c r="C1043" s="201"/>
      <c r="D1043" s="79">
        <v>3</v>
      </c>
      <c r="E1043" s="84">
        <f ca="1">COUNTIF($G$6:G1043,G1043)+COUNTIF(OFFSET($P$6,0,0,IF(MOD(ROW(P1043),5)&lt;&gt;0,INT((ROW(P1043)-ROW($P$6)+1)/5)*5,INT((ROW(P1043)-ROW($P$6))/5)*5),1),G1043)</f>
        <v>35</v>
      </c>
      <c r="F1043" s="84">
        <f t="shared" ca="1" si="435"/>
        <v>35</v>
      </c>
      <c r="G1043" s="182" t="str">
        <f>TKB!$C$21</f>
        <v>Thể dục TC</v>
      </c>
      <c r="H1043" s="81"/>
      <c r="I1043" s="82" t="str">
        <f t="shared" ca="1" si="436"/>
        <v>Ôn chuyển cầu</v>
      </c>
      <c r="J1043" s="83">
        <f t="shared" ca="1" si="443"/>
        <v>0</v>
      </c>
      <c r="K1043" s="72"/>
      <c r="L1043" s="201"/>
      <c r="M1043" s="73">
        <v>3</v>
      </c>
      <c r="N1043" s="84">
        <f ca="1">IF(P1043=0,"",COUNTIF($P$6:P1043,P1043)+COUNTIF(OFFSET($G$6,0,0,INT((ROW(G1043)-ROW($G$6))/5+1)*5,1),P1043))</f>
        <v>105</v>
      </c>
      <c r="O1043" s="74">
        <f t="shared" ca="1" si="438"/>
        <v>105</v>
      </c>
      <c r="P1043" s="185" t="str">
        <f>TKB!$D$21</f>
        <v>HDH-TV</v>
      </c>
      <c r="Q1043" s="81"/>
      <c r="R1043" s="82" t="str">
        <f t="shared" ca="1" si="439"/>
        <v>Luyện từ và câu</v>
      </c>
      <c r="S1043" s="83" t="str">
        <f t="shared" ca="1" si="440"/>
        <v>Vở CEHTV, BP, PM</v>
      </c>
      <c r="U1043" s="42"/>
      <c r="V1043" s="122"/>
      <c r="W1043" s="126"/>
      <c r="X1043" s="78"/>
    </row>
    <row r="1044" spans="1:24" s="77" customFormat="1" ht="24" customHeight="1" x14ac:dyDescent="0.2">
      <c r="A1044" s="34" t="str">
        <f t="shared" si="442"/>
        <v/>
      </c>
      <c r="B1044" s="35">
        <f t="shared" si="441"/>
        <v>35</v>
      </c>
      <c r="C1044" s="201"/>
      <c r="D1044" s="79">
        <v>4</v>
      </c>
      <c r="E1044" s="84">
        <f ca="1">COUNTIF($G$6:G1044,G1044)+COUNTIF(OFFSET($P$6,0,0,IF(MOD(ROW(P1044),5)&lt;&gt;0,INT((ROW(P1044)-ROW($P$6)+1)/5)*5,INT((ROW(P1044)-ROW($P$6))/5)*5),1),G1044)</f>
        <v>35</v>
      </c>
      <c r="F1044" s="84">
        <f t="shared" ca="1" si="435"/>
        <v>35</v>
      </c>
      <c r="G1044" s="182" t="str">
        <f>TKB!$C$22</f>
        <v>LT &amp; Câu</v>
      </c>
      <c r="H1044" s="81"/>
      <c r="I1044" s="82" t="str">
        <f t="shared" ca="1" si="436"/>
        <v>Ôn tập</v>
      </c>
      <c r="J1044" s="83" t="str">
        <f t="shared" ca="1" si="443"/>
        <v>bảng phụ, MT-MC</v>
      </c>
      <c r="K1044" s="72"/>
      <c r="L1044" s="201"/>
      <c r="M1044" s="79">
        <v>4</v>
      </c>
      <c r="N1044" s="84">
        <f ca="1">IF(P1044=0,"",COUNTIF($P$6:P1044,P1044)+COUNTIF(OFFSET($G$6,0,0,INT((ROW(G1044)-ROW($G$6))/5+1)*5,1),P1044))</f>
        <v>70</v>
      </c>
      <c r="O1044" s="84" t="e">
        <f t="shared" ca="1" si="438"/>
        <v>#N/A</v>
      </c>
      <c r="P1044" s="182" t="str">
        <f>TKB!$D$22</f>
        <v>HĐTT-CĐ</v>
      </c>
      <c r="Q1044" s="81"/>
      <c r="R1044" s="82" t="e">
        <f t="shared" ca="1" si="439"/>
        <v>#N/A</v>
      </c>
      <c r="S1044" s="83" t="e">
        <f t="shared" ca="1" si="440"/>
        <v>#N/A</v>
      </c>
      <c r="U1044" s="42"/>
      <c r="V1044" s="122"/>
      <c r="W1044" s="126"/>
      <c r="X1044" s="78"/>
    </row>
    <row r="1045" spans="1:24" s="77" customFormat="1" ht="24" customHeight="1" x14ac:dyDescent="0.2">
      <c r="A1045" s="34" t="str">
        <f t="shared" si="442"/>
        <v/>
      </c>
      <c r="B1045" s="35">
        <f t="shared" si="441"/>
        <v>35</v>
      </c>
      <c r="C1045" s="202"/>
      <c r="D1045" s="95">
        <v>5</v>
      </c>
      <c r="E1045" s="88">
        <f ca="1">COUNTIF($G$6:G1045,G1045)+COUNTIF(OFFSET($P$6,0,0,IF(MOD(ROW(P1045),5)&lt;&gt;0,INT((ROW(P1045)-ROW($P$6)+1)/5)*5,INT((ROW(P1045)-ROW($P$6))/5)*5),1),G1045)</f>
        <v>450</v>
      </c>
      <c r="F1045" s="88" t="str">
        <f t="shared" si="435"/>
        <v/>
      </c>
      <c r="G1045" s="183">
        <f>TKB!$C$23</f>
        <v>0</v>
      </c>
      <c r="H1045" s="89"/>
      <c r="I1045" s="90" t="str">
        <f t="shared" si="436"/>
        <v/>
      </c>
      <c r="J1045" s="91" t="str">
        <f t="shared" si="443"/>
        <v/>
      </c>
      <c r="K1045" s="72"/>
      <c r="L1045" s="202"/>
      <c r="M1045" s="87">
        <v>5</v>
      </c>
      <c r="N1045" s="84" t="str">
        <f ca="1">IF(P1045=0,"",COUNTIF($P$6:P1045,P1045)+COUNTIF(OFFSET($G$6,0,0,INT((ROW(G1045)-ROW($G$6))/5+1)*5,1),P1045))</f>
        <v/>
      </c>
      <c r="O1045" s="92" t="str">
        <f t="shared" si="438"/>
        <v/>
      </c>
      <c r="P1045" s="183">
        <f>TKB!$D$23</f>
        <v>0</v>
      </c>
      <c r="Q1045" s="89"/>
      <c r="R1045" s="90" t="str">
        <f t="shared" si="439"/>
        <v/>
      </c>
      <c r="S1045" s="91" t="str">
        <f t="shared" si="440"/>
        <v/>
      </c>
      <c r="U1045" s="42"/>
      <c r="V1045" s="122"/>
      <c r="W1045" s="126"/>
      <c r="X1045" s="78"/>
    </row>
    <row r="1046" spans="1:24" s="77" customFormat="1" ht="24" customHeight="1" x14ac:dyDescent="0.2">
      <c r="A1046" s="34" t="str">
        <f t="shared" si="442"/>
        <v/>
      </c>
      <c r="B1046" s="35">
        <f t="shared" si="441"/>
        <v>35</v>
      </c>
      <c r="C1046" s="197" t="str">
        <f>CONCATENATE("Sáu ",CHAR(10),DAY(V1023+4),"/",MONTH(V1023+4))</f>
        <v>Sáu 
7/5</v>
      </c>
      <c r="D1046" s="67">
        <v>1</v>
      </c>
      <c r="E1046" s="68">
        <f ca="1">COUNTIF($G$6:G1046,G1046)+COUNTIF(OFFSET($P$6,0,0,IF(MOD(ROW(P1046),5)&lt;&gt;0,INT((ROW(P1046)-ROW($P$6)+1)/5)*5,INT((ROW(P1046)-ROW($P$6))/5)*5),1),G1046)</f>
        <v>35</v>
      </c>
      <c r="F1046" s="68">
        <f t="shared" ca="1" si="435"/>
        <v>35</v>
      </c>
      <c r="G1046" s="182" t="str">
        <f>TKB!$C$24</f>
        <v>Mĩ thuật TC</v>
      </c>
      <c r="H1046" s="93"/>
      <c r="I1046" s="70" t="str">
        <f t="shared" ca="1" si="436"/>
        <v>VT: đề tài tự chọn</v>
      </c>
      <c r="J1046" s="71">
        <f t="shared" ca="1" si="443"/>
        <v>0</v>
      </c>
      <c r="K1046" s="72"/>
      <c r="L1046" s="197" t="str">
        <f>+C1046</f>
        <v>Sáu 
7/5</v>
      </c>
      <c r="M1046" s="67">
        <v>1</v>
      </c>
      <c r="N1046" s="94">
        <f ca="1">IF(P1046=0,"",COUNTIF($P$6:P1046,P1046)+COUNTIF(OFFSET($G$6,0,0,INT((ROW(G1046)-ROW($G$6))/5+1)*5,1),P1046))</f>
        <v>105</v>
      </c>
      <c r="O1046" s="94" t="e">
        <f t="shared" ca="1" si="438"/>
        <v>#N/A</v>
      </c>
      <c r="P1046" s="181" t="str">
        <f>TKB!$D$24</f>
        <v>HDH-T</v>
      </c>
      <c r="Q1046" s="93"/>
      <c r="R1046" s="82" t="e">
        <f t="shared" ca="1" si="439"/>
        <v>#N/A</v>
      </c>
      <c r="S1046" s="71" t="e">
        <f t="shared" ca="1" si="440"/>
        <v>#N/A</v>
      </c>
      <c r="U1046" s="42"/>
      <c r="V1046" s="122"/>
      <c r="W1046" s="126"/>
      <c r="X1046" s="78"/>
    </row>
    <row r="1047" spans="1:24" s="77" customFormat="1" ht="24" customHeight="1" x14ac:dyDescent="0.2">
      <c r="A1047" s="34" t="str">
        <f t="shared" si="442"/>
        <v/>
      </c>
      <c r="B1047" s="35">
        <f t="shared" si="441"/>
        <v>35</v>
      </c>
      <c r="C1047" s="198"/>
      <c r="D1047" s="79">
        <v>2</v>
      </c>
      <c r="E1047" s="80">
        <f ca="1">COUNTIF($G$6:G1047,G1047)+COUNTIF(OFFSET($P$6,0,0,IF(MOD(ROW(P1047),5)&lt;&gt;0,INT((ROW(P1047)-ROW($P$6)+1)/5)*5,INT((ROW(P1047)-ROW($P$6))/5)*5),1),G1047)</f>
        <v>35</v>
      </c>
      <c r="F1047" s="80">
        <f t="shared" ca="1" si="435"/>
        <v>35</v>
      </c>
      <c r="G1047" s="182" t="str">
        <f>TKB!$C$25</f>
        <v>Tập làm văn</v>
      </c>
      <c r="H1047" s="81"/>
      <c r="I1047" s="82" t="str">
        <f t="shared" ca="1" si="436"/>
        <v>Ôn tập</v>
      </c>
      <c r="J1047" s="83" t="str">
        <f t="shared" ca="1" si="443"/>
        <v>Phiếu</v>
      </c>
      <c r="K1047" s="72"/>
      <c r="L1047" s="198"/>
      <c r="M1047" s="79">
        <v>2</v>
      </c>
      <c r="N1047" s="84">
        <f ca="1">IF(P1047=0,"",COUNTIF($P$6:P1047,P1047)+COUNTIF(OFFSET($G$6,0,0,INT((ROW(G1047)-ROW($G$6))/5+1)*5,1),P1047))</f>
        <v>35</v>
      </c>
      <c r="O1047" s="84">
        <f t="shared" ca="1" si="438"/>
        <v>35</v>
      </c>
      <c r="P1047" s="182" t="str">
        <f>TKB!$D$25</f>
        <v>HĐTT-SHL</v>
      </c>
      <c r="Q1047" s="81"/>
      <c r="R1047" s="82" t="str">
        <f t="shared" ca="1" si="439"/>
        <v>Sơ kết tuần 35</v>
      </c>
      <c r="S1047" s="83" t="str">
        <f t="shared" ca="1" si="440"/>
        <v>phần thưởng</v>
      </c>
      <c r="U1047" s="42"/>
      <c r="V1047" s="122"/>
      <c r="W1047" s="126"/>
      <c r="X1047" s="78"/>
    </row>
    <row r="1048" spans="1:24" s="77" customFormat="1" ht="24" customHeight="1" x14ac:dyDescent="0.2">
      <c r="A1048" s="34" t="str">
        <f t="shared" si="442"/>
        <v/>
      </c>
      <c r="B1048" s="35">
        <f t="shared" si="441"/>
        <v>35</v>
      </c>
      <c r="C1048" s="198"/>
      <c r="D1048" s="73">
        <v>3</v>
      </c>
      <c r="E1048" s="84">
        <f ca="1">COUNTIF($G$6:G1048,G1048)+COUNTIF(OFFSET($P$6,0,0,IF(MOD(ROW(P1048),5)&lt;&gt;0,INT((ROW(P1048)-ROW($P$6)+1)/5)*5,INT((ROW(P1048)-ROW($P$6))/5)*5),1),G1048)</f>
        <v>175</v>
      </c>
      <c r="F1048" s="84">
        <f t="shared" ca="1" si="435"/>
        <v>175</v>
      </c>
      <c r="G1048" s="182" t="str">
        <f>TKB!$C$26</f>
        <v>Toán</v>
      </c>
      <c r="H1048" s="81"/>
      <c r="I1048" s="82" t="str">
        <f t="shared" ca="1" si="436"/>
        <v>Kiểm tra (cuối kì II)</v>
      </c>
      <c r="J1048" s="83" t="str">
        <f t="shared" ca="1" si="443"/>
        <v>Phiếu KT</v>
      </c>
      <c r="K1048" s="72"/>
      <c r="L1048" s="198"/>
      <c r="M1048" s="73">
        <v>3</v>
      </c>
      <c r="N1048" s="84" t="str">
        <f ca="1">IF(P1048=0,"",COUNTIF($P$6:P1048,P1048)+COUNTIF(OFFSET($G$6,0,0,INT((ROW(G1048)-ROW($G$6))/5+1)*5,1),P1048))</f>
        <v/>
      </c>
      <c r="O1048" s="74" t="str">
        <f t="shared" si="438"/>
        <v/>
      </c>
      <c r="P1048" s="185">
        <f>TKB!$D$26</f>
        <v>0</v>
      </c>
      <c r="Q1048" s="81"/>
      <c r="R1048" s="82" t="str">
        <f t="shared" si="439"/>
        <v/>
      </c>
      <c r="S1048" s="83" t="str">
        <f t="shared" si="440"/>
        <v/>
      </c>
      <c r="U1048" s="42"/>
      <c r="V1048" s="122"/>
      <c r="W1048" s="126"/>
      <c r="X1048" s="78"/>
    </row>
    <row r="1049" spans="1:24" s="77" customFormat="1" ht="24" customHeight="1" x14ac:dyDescent="0.2">
      <c r="A1049" s="34" t="str">
        <f t="shared" si="442"/>
        <v/>
      </c>
      <c r="B1049" s="35">
        <f t="shared" si="441"/>
        <v>35</v>
      </c>
      <c r="C1049" s="198"/>
      <c r="D1049" s="79">
        <v>4</v>
      </c>
      <c r="E1049" s="84">
        <f ca="1">COUNTIF($G$6:G1049,G1049)+COUNTIF(OFFSET($P$6,0,0,IF(MOD(ROW(P1049),5)&lt;&gt;0,INT((ROW(P1049)-ROW($P$6)+1)/5)*5,INT((ROW(P1049)-ROW($P$6))/5)*5),1),G1049)</f>
        <v>35</v>
      </c>
      <c r="F1049" s="84">
        <f t="shared" ca="1" si="435"/>
        <v>35</v>
      </c>
      <c r="G1049" s="182" t="str">
        <f>TKB!$C$27</f>
        <v>Đạo đức</v>
      </c>
      <c r="H1049" s="81"/>
      <c r="I1049" s="82" t="str">
        <f t="shared" ca="1" si="436"/>
        <v>Thực hành kĩ năng cuối HKII và cuối năm</v>
      </c>
      <c r="J1049" s="83">
        <f t="shared" ca="1" si="443"/>
        <v>0</v>
      </c>
      <c r="K1049" s="72"/>
      <c r="L1049" s="198"/>
      <c r="M1049" s="79">
        <v>4</v>
      </c>
      <c r="N1049" s="84" t="str">
        <f ca="1">IF(P1049=0,"",COUNTIF($P$6:P1049,P1049)+COUNTIF(OFFSET($G$6,0,0,INT((ROW(G1049)-ROW($G$6))/5+1)*5,1),P1049))</f>
        <v/>
      </c>
      <c r="O1049" s="84" t="str">
        <f t="shared" si="438"/>
        <v/>
      </c>
      <c r="P1049" s="182">
        <f>TKB!$D$27</f>
        <v>0</v>
      </c>
      <c r="Q1049" s="81"/>
      <c r="R1049" s="82" t="str">
        <f t="shared" si="439"/>
        <v/>
      </c>
      <c r="S1049" s="83" t="str">
        <f t="shared" si="440"/>
        <v/>
      </c>
      <c r="U1049" s="42"/>
      <c r="V1049" s="122"/>
      <c r="W1049" s="126"/>
      <c r="X1049" s="78"/>
    </row>
    <row r="1050" spans="1:24" s="77" customFormat="1" ht="24" customHeight="1" thickBot="1" x14ac:dyDescent="0.25">
      <c r="A1050" s="34" t="str">
        <f t="shared" si="442"/>
        <v/>
      </c>
      <c r="B1050" s="35">
        <f t="shared" si="441"/>
        <v>35</v>
      </c>
      <c r="C1050" s="199"/>
      <c r="D1050" s="96">
        <v>5</v>
      </c>
      <c r="E1050" s="97">
        <f ca="1">COUNTIF($G$6:G1050,G1050)+COUNTIF(OFFSET($P$6,0,0,IF(MOD(ROW(P1050),5)&lt;&gt;0,INT((ROW(P1050)-ROW($P$6)+1)/5)*5,INT((ROW(P1050)-ROW($P$6))/5)*5),1),G1050)</f>
        <v>452</v>
      </c>
      <c r="F1050" s="97" t="str">
        <f t="shared" si="435"/>
        <v/>
      </c>
      <c r="G1050" s="184">
        <f>TKB!$C$28</f>
        <v>0</v>
      </c>
      <c r="H1050" s="98" t="str">
        <f t="shared" ref="H1050" si="444">IF(AND($M$1&lt;&gt;"",F1050&lt;&gt;""),$M$1,IF(LEN(G1050)&gt;$Q$1,RIGHT(G1050,$Q$1),""))</f>
        <v/>
      </c>
      <c r="I1050" s="99" t="str">
        <f t="shared" si="436"/>
        <v/>
      </c>
      <c r="J1050" s="100" t="str">
        <f t="shared" si="443"/>
        <v/>
      </c>
      <c r="K1050" s="72"/>
      <c r="L1050" s="199"/>
      <c r="M1050" s="101">
        <v>5</v>
      </c>
      <c r="N1050" s="97" t="str">
        <f ca="1">IF(P1050=0,"",COUNTIF($P$6:P1050,P1050)+COUNTIF(OFFSET($G$6,0,0,INT((ROW(G1050)-ROW($G$6))/5+1)*5,1),P1050))</f>
        <v/>
      </c>
      <c r="O1050" s="97" t="str">
        <f t="shared" si="438"/>
        <v/>
      </c>
      <c r="P1050" s="184">
        <f>TKB!$D$28</f>
        <v>0</v>
      </c>
      <c r="Q1050" s="98" t="str">
        <f t="shared" ref="Q1050" si="445">IF(AND($M$1&lt;&gt;"",O1050&lt;&gt;""),$M$1,IF(LEN(P1050)&gt;$Q$1,RIGHT(P1050,$Q$1),""))</f>
        <v/>
      </c>
      <c r="R1050" s="99" t="str">
        <f t="shared" si="439"/>
        <v/>
      </c>
      <c r="S1050" s="100" t="str">
        <f t="shared" si="440"/>
        <v/>
      </c>
      <c r="U1050" s="42"/>
      <c r="V1050" s="122"/>
      <c r="W1050" s="126"/>
      <c r="X1050" s="78"/>
    </row>
    <row r="1051" spans="1:24" s="34" customFormat="1" ht="24" customHeight="1" x14ac:dyDescent="0.2">
      <c r="A1051" s="34" t="str">
        <f t="shared" si="442"/>
        <v/>
      </c>
      <c r="B1051" s="35">
        <f t="shared" si="441"/>
        <v>35</v>
      </c>
      <c r="C1051" s="206"/>
      <c r="D1051" s="206"/>
      <c r="E1051" s="206"/>
      <c r="F1051" s="206"/>
      <c r="G1051" s="206"/>
      <c r="H1051" s="206"/>
      <c r="I1051" s="206"/>
      <c r="J1051" s="206"/>
      <c r="K1051" s="179"/>
      <c r="L1051" s="207"/>
      <c r="M1051" s="207"/>
      <c r="N1051" s="207"/>
      <c r="O1051" s="207"/>
      <c r="P1051" s="207"/>
      <c r="Q1051" s="207"/>
      <c r="R1051" s="207"/>
      <c r="S1051" s="207"/>
      <c r="U1051" s="42"/>
      <c r="V1051" s="122"/>
      <c r="W1051" s="126"/>
      <c r="X1051" s="43"/>
    </row>
    <row r="1052" spans="1:24" ht="57.95" customHeight="1" x14ac:dyDescent="0.2">
      <c r="C1052" s="102" t="str">
        <f>'HUONG DAN'!B54</f>
        <v>©Trường Tiểu học Lê Ngọc Hân, Gia Lâm</v>
      </c>
      <c r="R1052" s="208"/>
      <c r="S1052" s="208"/>
    </row>
  </sheetData>
  <sheetProtection algorithmName="SHA-512" hashValue="3yqRbJJ+bxnaATUt53z5CX3H65eCYHDM7ueVTHDiNwV37hqFoyfH5VZBUNLLYPfu8bcXtCj0GKZiIqrlvBRTGQ==" saltValue="jOn6RI0bwouvMdYctlKLwg==" spinCount="100000" sheet="1" objects="1" scenarios="1" selectLockedCells="1"/>
  <autoFilter ref="A1:J1052"/>
  <mergeCells count="559">
    <mergeCell ref="R932:S932"/>
    <mergeCell ref="R962:S962"/>
    <mergeCell ref="R992:S992"/>
    <mergeCell ref="R1022:S1022"/>
    <mergeCell ref="R1052:S1052"/>
    <mergeCell ref="R62:S62"/>
    <mergeCell ref="R92:S92"/>
    <mergeCell ref="R122:S122"/>
    <mergeCell ref="R152:S152"/>
    <mergeCell ref="R182:S182"/>
    <mergeCell ref="R212:S212"/>
    <mergeCell ref="R242:S242"/>
    <mergeCell ref="R272:S272"/>
    <mergeCell ref="R302:S302"/>
    <mergeCell ref="C3:D3"/>
    <mergeCell ref="C4:J4"/>
    <mergeCell ref="C33:D33"/>
    <mergeCell ref="L4:S4"/>
    <mergeCell ref="C6:C10"/>
    <mergeCell ref="L6:L10"/>
    <mergeCell ref="C11:C15"/>
    <mergeCell ref="L11:L15"/>
    <mergeCell ref="C31:J31"/>
    <mergeCell ref="C16:C20"/>
    <mergeCell ref="C21:C25"/>
    <mergeCell ref="L16:L20"/>
    <mergeCell ref="L21:L25"/>
    <mergeCell ref="C56:C60"/>
    <mergeCell ref="L56:L60"/>
    <mergeCell ref="C36:C40"/>
    <mergeCell ref="L26:L30"/>
    <mergeCell ref="C34:J34"/>
    <mergeCell ref="C46:C50"/>
    <mergeCell ref="L46:L50"/>
    <mergeCell ref="C51:C55"/>
    <mergeCell ref="L51:L55"/>
    <mergeCell ref="C41:C45"/>
    <mergeCell ref="C26:C30"/>
    <mergeCell ref="L34:S34"/>
    <mergeCell ref="L41:L45"/>
    <mergeCell ref="L36:L40"/>
    <mergeCell ref="L32:Q32"/>
    <mergeCell ref="C61:J61"/>
    <mergeCell ref="L61:S61"/>
    <mergeCell ref="C63:D63"/>
    <mergeCell ref="L76:L80"/>
    <mergeCell ref="C64:J64"/>
    <mergeCell ref="L64:S64"/>
    <mergeCell ref="C66:C70"/>
    <mergeCell ref="C136:C140"/>
    <mergeCell ref="L136:L140"/>
    <mergeCell ref="L86:L90"/>
    <mergeCell ref="C96:C100"/>
    <mergeCell ref="L96:L100"/>
    <mergeCell ref="C93:D93"/>
    <mergeCell ref="C94:J94"/>
    <mergeCell ref="L94:S94"/>
    <mergeCell ref="L106:L110"/>
    <mergeCell ref="L131:L135"/>
    <mergeCell ref="L124:S124"/>
    <mergeCell ref="C126:C130"/>
    <mergeCell ref="L66:L70"/>
    <mergeCell ref="C91:J91"/>
    <mergeCell ref="L91:S91"/>
    <mergeCell ref="C81:C85"/>
    <mergeCell ref="L81:L85"/>
    <mergeCell ref="L141:L145"/>
    <mergeCell ref="C146:C150"/>
    <mergeCell ref="C101:C105"/>
    <mergeCell ref="L101:L105"/>
    <mergeCell ref="C154:J154"/>
    <mergeCell ref="L154:S154"/>
    <mergeCell ref="C116:C120"/>
    <mergeCell ref="L116:L120"/>
    <mergeCell ref="C121:J121"/>
    <mergeCell ref="L121:S121"/>
    <mergeCell ref="L151:S151"/>
    <mergeCell ref="C111:C115"/>
    <mergeCell ref="L111:L115"/>
    <mergeCell ref="L126:L130"/>
    <mergeCell ref="C106:C110"/>
    <mergeCell ref="C131:C135"/>
    <mergeCell ref="C186:C190"/>
    <mergeCell ref="L186:L190"/>
    <mergeCell ref="C141:C145"/>
    <mergeCell ref="C196:C200"/>
    <mergeCell ref="L196:L200"/>
    <mergeCell ref="L146:L150"/>
    <mergeCell ref="C153:D153"/>
    <mergeCell ref="C191:C195"/>
    <mergeCell ref="L191:L195"/>
    <mergeCell ref="L171:L175"/>
    <mergeCell ref="C176:C180"/>
    <mergeCell ref="L176:L180"/>
    <mergeCell ref="C151:J151"/>
    <mergeCell ref="L184:S184"/>
    <mergeCell ref="C181:J181"/>
    <mergeCell ref="L156:L160"/>
    <mergeCell ref="C183:D183"/>
    <mergeCell ref="C184:J184"/>
    <mergeCell ref="L181:S181"/>
    <mergeCell ref="C161:C165"/>
    <mergeCell ref="L161:L165"/>
    <mergeCell ref="C166:C170"/>
    <mergeCell ref="L166:L170"/>
    <mergeCell ref="C156:C160"/>
    <mergeCell ref="C211:J211"/>
    <mergeCell ref="L211:S211"/>
    <mergeCell ref="C213:D213"/>
    <mergeCell ref="C214:J214"/>
    <mergeCell ref="L214:S214"/>
    <mergeCell ref="C201:C205"/>
    <mergeCell ref="L201:L205"/>
    <mergeCell ref="C216:C220"/>
    <mergeCell ref="L216:L220"/>
    <mergeCell ref="C206:C210"/>
    <mergeCell ref="L206:L210"/>
    <mergeCell ref="C231:C235"/>
    <mergeCell ref="L231:L235"/>
    <mergeCell ref="C226:C230"/>
    <mergeCell ref="L226:L230"/>
    <mergeCell ref="C221:C225"/>
    <mergeCell ref="L221:L225"/>
    <mergeCell ref="C236:C240"/>
    <mergeCell ref="L236:L240"/>
    <mergeCell ref="C241:J241"/>
    <mergeCell ref="L241:S241"/>
    <mergeCell ref="C243:D243"/>
    <mergeCell ref="C244:J244"/>
    <mergeCell ref="L244:S244"/>
    <mergeCell ref="C296:C300"/>
    <mergeCell ref="L296:L300"/>
    <mergeCell ref="C273:D273"/>
    <mergeCell ref="C274:J274"/>
    <mergeCell ref="L274:S274"/>
    <mergeCell ref="C261:C265"/>
    <mergeCell ref="L261:L265"/>
    <mergeCell ref="C286:C290"/>
    <mergeCell ref="L286:L290"/>
    <mergeCell ref="C291:C295"/>
    <mergeCell ref="L246:L250"/>
    <mergeCell ref="C251:C255"/>
    <mergeCell ref="L251:L255"/>
    <mergeCell ref="C256:C260"/>
    <mergeCell ref="L256:L260"/>
    <mergeCell ref="C246:C250"/>
    <mergeCell ref="L291:L295"/>
    <mergeCell ref="C266:C270"/>
    <mergeCell ref="L266:L270"/>
    <mergeCell ref="C271:J271"/>
    <mergeCell ref="L271:S271"/>
    <mergeCell ref="C276:C280"/>
    <mergeCell ref="L276:L280"/>
    <mergeCell ref="C281:C285"/>
    <mergeCell ref="L281:L285"/>
    <mergeCell ref="C301:J301"/>
    <mergeCell ref="L301:S301"/>
    <mergeCell ref="C303:D303"/>
    <mergeCell ref="C304:J304"/>
    <mergeCell ref="L304:S304"/>
    <mergeCell ref="C306:C310"/>
    <mergeCell ref="L306:L310"/>
    <mergeCell ref="C346:C350"/>
    <mergeCell ref="L346:L350"/>
    <mergeCell ref="C326:C330"/>
    <mergeCell ref="L326:L330"/>
    <mergeCell ref="C331:J331"/>
    <mergeCell ref="L331:S331"/>
    <mergeCell ref="C333:D333"/>
    <mergeCell ref="C334:J334"/>
    <mergeCell ref="L334:S334"/>
    <mergeCell ref="C336:C340"/>
    <mergeCell ref="L336:L340"/>
    <mergeCell ref="L311:L315"/>
    <mergeCell ref="C316:C320"/>
    <mergeCell ref="L316:L320"/>
    <mergeCell ref="C321:C325"/>
    <mergeCell ref="L321:L325"/>
    <mergeCell ref="C311:C315"/>
    <mergeCell ref="C341:C345"/>
    <mergeCell ref="L341:L345"/>
    <mergeCell ref="R332:S332"/>
    <mergeCell ref="C351:C355"/>
    <mergeCell ref="L351:L355"/>
    <mergeCell ref="C356:C360"/>
    <mergeCell ref="L356:L360"/>
    <mergeCell ref="C361:J361"/>
    <mergeCell ref="L361:S361"/>
    <mergeCell ref="C391:J391"/>
    <mergeCell ref="L391:S391"/>
    <mergeCell ref="C363:D363"/>
    <mergeCell ref="C364:J364"/>
    <mergeCell ref="L364:S364"/>
    <mergeCell ref="C366:C370"/>
    <mergeCell ref="L366:L370"/>
    <mergeCell ref="C376:C380"/>
    <mergeCell ref="L376:L380"/>
    <mergeCell ref="C381:C385"/>
    <mergeCell ref="L381:L385"/>
    <mergeCell ref="C386:C390"/>
    <mergeCell ref="L386:L390"/>
    <mergeCell ref="R362:S362"/>
    <mergeCell ref="C393:D393"/>
    <mergeCell ref="C394:J394"/>
    <mergeCell ref="L394:S394"/>
    <mergeCell ref="L401:L405"/>
    <mergeCell ref="C406:C410"/>
    <mergeCell ref="C396:C400"/>
    <mergeCell ref="L396:L400"/>
    <mergeCell ref="C371:C375"/>
    <mergeCell ref="L371:L375"/>
    <mergeCell ref="R392:S392"/>
    <mergeCell ref="C441:C445"/>
    <mergeCell ref="L441:L445"/>
    <mergeCell ref="C424:J424"/>
    <mergeCell ref="L424:S424"/>
    <mergeCell ref="C401:C405"/>
    <mergeCell ref="L406:L410"/>
    <mergeCell ref="C411:C415"/>
    <mergeCell ref="L411:L415"/>
    <mergeCell ref="C426:C430"/>
    <mergeCell ref="L426:L430"/>
    <mergeCell ref="C431:C435"/>
    <mergeCell ref="L431:L435"/>
    <mergeCell ref="C423:D423"/>
    <mergeCell ref="C421:J421"/>
    <mergeCell ref="L421:S421"/>
    <mergeCell ref="C436:C440"/>
    <mergeCell ref="L436:L440"/>
    <mergeCell ref="C416:C420"/>
    <mergeCell ref="L416:L420"/>
    <mergeCell ref="R422:S422"/>
    <mergeCell ref="C446:C450"/>
    <mergeCell ref="L446:L450"/>
    <mergeCell ref="C451:J451"/>
    <mergeCell ref="L451:S451"/>
    <mergeCell ref="C481:J481"/>
    <mergeCell ref="L481:S481"/>
    <mergeCell ref="C483:D483"/>
    <mergeCell ref="C484:J484"/>
    <mergeCell ref="L484:S484"/>
    <mergeCell ref="C476:C480"/>
    <mergeCell ref="L476:L480"/>
    <mergeCell ref="C453:D453"/>
    <mergeCell ref="C454:J454"/>
    <mergeCell ref="L454:S454"/>
    <mergeCell ref="C456:C460"/>
    <mergeCell ref="L456:L460"/>
    <mergeCell ref="C461:C465"/>
    <mergeCell ref="L461:L465"/>
    <mergeCell ref="C466:C470"/>
    <mergeCell ref="L466:L470"/>
    <mergeCell ref="C471:C475"/>
    <mergeCell ref="L471:L475"/>
    <mergeCell ref="R452:S452"/>
    <mergeCell ref="R482:S482"/>
    <mergeCell ref="C486:C490"/>
    <mergeCell ref="L486:L490"/>
    <mergeCell ref="C526:C530"/>
    <mergeCell ref="L526:L530"/>
    <mergeCell ref="C506:C510"/>
    <mergeCell ref="L506:L510"/>
    <mergeCell ref="C511:J511"/>
    <mergeCell ref="L511:S511"/>
    <mergeCell ref="C513:D513"/>
    <mergeCell ref="C514:J514"/>
    <mergeCell ref="L514:S514"/>
    <mergeCell ref="C516:C520"/>
    <mergeCell ref="L516:L520"/>
    <mergeCell ref="L491:L495"/>
    <mergeCell ref="C496:C500"/>
    <mergeCell ref="L496:L500"/>
    <mergeCell ref="C501:C505"/>
    <mergeCell ref="L501:L505"/>
    <mergeCell ref="C491:C495"/>
    <mergeCell ref="C521:C525"/>
    <mergeCell ref="L521:L525"/>
    <mergeCell ref="R512:S512"/>
    <mergeCell ref="C531:C535"/>
    <mergeCell ref="L531:L535"/>
    <mergeCell ref="C536:C540"/>
    <mergeCell ref="L536:L540"/>
    <mergeCell ref="C541:J541"/>
    <mergeCell ref="L541:S541"/>
    <mergeCell ref="C571:J571"/>
    <mergeCell ref="L571:S571"/>
    <mergeCell ref="C543:D543"/>
    <mergeCell ref="C544:J544"/>
    <mergeCell ref="L544:S544"/>
    <mergeCell ref="C546:C550"/>
    <mergeCell ref="L546:L550"/>
    <mergeCell ref="C556:C560"/>
    <mergeCell ref="L556:L560"/>
    <mergeCell ref="C561:C565"/>
    <mergeCell ref="L561:L565"/>
    <mergeCell ref="C566:C570"/>
    <mergeCell ref="L566:L570"/>
    <mergeCell ref="R542:S542"/>
    <mergeCell ref="C573:D573"/>
    <mergeCell ref="C574:J574"/>
    <mergeCell ref="L574:S574"/>
    <mergeCell ref="L581:L585"/>
    <mergeCell ref="C586:C590"/>
    <mergeCell ref="C576:C580"/>
    <mergeCell ref="L576:L580"/>
    <mergeCell ref="C551:C555"/>
    <mergeCell ref="L551:L555"/>
    <mergeCell ref="R572:S572"/>
    <mergeCell ref="C621:C625"/>
    <mergeCell ref="L621:L625"/>
    <mergeCell ref="C604:J604"/>
    <mergeCell ref="L604:S604"/>
    <mergeCell ref="C581:C585"/>
    <mergeCell ref="L586:L590"/>
    <mergeCell ref="C591:C595"/>
    <mergeCell ref="L591:L595"/>
    <mergeCell ref="C606:C610"/>
    <mergeCell ref="L606:L610"/>
    <mergeCell ref="C611:C615"/>
    <mergeCell ref="L611:L615"/>
    <mergeCell ref="C603:D603"/>
    <mergeCell ref="C601:J601"/>
    <mergeCell ref="L601:S601"/>
    <mergeCell ref="C616:C620"/>
    <mergeCell ref="L616:L620"/>
    <mergeCell ref="C596:C600"/>
    <mergeCell ref="L596:L600"/>
    <mergeCell ref="R602:S602"/>
    <mergeCell ref="C626:C630"/>
    <mergeCell ref="L626:L630"/>
    <mergeCell ref="C631:J631"/>
    <mergeCell ref="L631:S631"/>
    <mergeCell ref="C661:J661"/>
    <mergeCell ref="L661:S661"/>
    <mergeCell ref="C663:D663"/>
    <mergeCell ref="C664:J664"/>
    <mergeCell ref="L664:S664"/>
    <mergeCell ref="C656:C660"/>
    <mergeCell ref="L656:L660"/>
    <mergeCell ref="C633:D633"/>
    <mergeCell ref="C634:J634"/>
    <mergeCell ref="L634:S634"/>
    <mergeCell ref="C636:C640"/>
    <mergeCell ref="L636:L640"/>
    <mergeCell ref="C641:C645"/>
    <mergeCell ref="L641:L645"/>
    <mergeCell ref="C646:C650"/>
    <mergeCell ref="L646:L650"/>
    <mergeCell ref="C651:C655"/>
    <mergeCell ref="L651:L655"/>
    <mergeCell ref="R632:S632"/>
    <mergeCell ref="R662:S662"/>
    <mergeCell ref="C666:C670"/>
    <mergeCell ref="L666:L670"/>
    <mergeCell ref="C706:C710"/>
    <mergeCell ref="L706:L710"/>
    <mergeCell ref="C686:C690"/>
    <mergeCell ref="L686:L690"/>
    <mergeCell ref="C691:J691"/>
    <mergeCell ref="L691:S691"/>
    <mergeCell ref="C693:D693"/>
    <mergeCell ref="C694:J694"/>
    <mergeCell ref="L694:S694"/>
    <mergeCell ref="C696:C700"/>
    <mergeCell ref="L696:L700"/>
    <mergeCell ref="L671:L675"/>
    <mergeCell ref="C676:C680"/>
    <mergeCell ref="L676:L680"/>
    <mergeCell ref="C681:C685"/>
    <mergeCell ref="L681:L685"/>
    <mergeCell ref="C671:C675"/>
    <mergeCell ref="C701:C705"/>
    <mergeCell ref="L701:L705"/>
    <mergeCell ref="R692:S692"/>
    <mergeCell ref="C711:C715"/>
    <mergeCell ref="L711:L715"/>
    <mergeCell ref="C716:C720"/>
    <mergeCell ref="L716:L720"/>
    <mergeCell ref="C721:J721"/>
    <mergeCell ref="L721:S721"/>
    <mergeCell ref="C751:J751"/>
    <mergeCell ref="L751:S751"/>
    <mergeCell ref="C723:D723"/>
    <mergeCell ref="C724:J724"/>
    <mergeCell ref="L724:S724"/>
    <mergeCell ref="C726:C730"/>
    <mergeCell ref="L726:L730"/>
    <mergeCell ref="C736:C740"/>
    <mergeCell ref="L736:L740"/>
    <mergeCell ref="C741:C745"/>
    <mergeCell ref="L741:L745"/>
    <mergeCell ref="C746:C750"/>
    <mergeCell ref="L746:L750"/>
    <mergeCell ref="R722:S722"/>
    <mergeCell ref="C753:D753"/>
    <mergeCell ref="C754:J754"/>
    <mergeCell ref="L754:S754"/>
    <mergeCell ref="L761:L765"/>
    <mergeCell ref="C766:C770"/>
    <mergeCell ref="C756:C760"/>
    <mergeCell ref="L756:L760"/>
    <mergeCell ref="C731:C735"/>
    <mergeCell ref="L731:L735"/>
    <mergeCell ref="R752:S752"/>
    <mergeCell ref="C801:C805"/>
    <mergeCell ref="L801:L805"/>
    <mergeCell ref="C784:J784"/>
    <mergeCell ref="L784:S784"/>
    <mergeCell ref="C761:C765"/>
    <mergeCell ref="L766:L770"/>
    <mergeCell ref="C771:C775"/>
    <mergeCell ref="L771:L775"/>
    <mergeCell ref="C786:C790"/>
    <mergeCell ref="L786:L790"/>
    <mergeCell ref="C791:C795"/>
    <mergeCell ref="L791:L795"/>
    <mergeCell ref="C783:D783"/>
    <mergeCell ref="C781:J781"/>
    <mergeCell ref="L781:S781"/>
    <mergeCell ref="C796:C800"/>
    <mergeCell ref="L796:L800"/>
    <mergeCell ref="C776:C780"/>
    <mergeCell ref="L776:L780"/>
    <mergeCell ref="R782:S782"/>
    <mergeCell ref="C806:C810"/>
    <mergeCell ref="L806:L810"/>
    <mergeCell ref="C811:J811"/>
    <mergeCell ref="L811:S811"/>
    <mergeCell ref="C841:J841"/>
    <mergeCell ref="L841:S841"/>
    <mergeCell ref="C843:D843"/>
    <mergeCell ref="C844:J844"/>
    <mergeCell ref="L844:S844"/>
    <mergeCell ref="C836:C840"/>
    <mergeCell ref="L836:L840"/>
    <mergeCell ref="C813:D813"/>
    <mergeCell ref="C814:J814"/>
    <mergeCell ref="L814:S814"/>
    <mergeCell ref="C816:C820"/>
    <mergeCell ref="L816:L820"/>
    <mergeCell ref="C821:C825"/>
    <mergeCell ref="L821:L825"/>
    <mergeCell ref="C826:C830"/>
    <mergeCell ref="L826:L830"/>
    <mergeCell ref="C831:C835"/>
    <mergeCell ref="L831:L835"/>
    <mergeCell ref="R812:S812"/>
    <mergeCell ref="R842:S842"/>
    <mergeCell ref="C846:C850"/>
    <mergeCell ref="L846:L850"/>
    <mergeCell ref="C886:C890"/>
    <mergeCell ref="L886:L890"/>
    <mergeCell ref="C866:C870"/>
    <mergeCell ref="L866:L870"/>
    <mergeCell ref="C871:J871"/>
    <mergeCell ref="L871:S871"/>
    <mergeCell ref="C873:D873"/>
    <mergeCell ref="C874:J874"/>
    <mergeCell ref="L874:S874"/>
    <mergeCell ref="C876:C880"/>
    <mergeCell ref="L876:L880"/>
    <mergeCell ref="L851:L855"/>
    <mergeCell ref="C856:C860"/>
    <mergeCell ref="L856:L860"/>
    <mergeCell ref="C861:C865"/>
    <mergeCell ref="L861:L865"/>
    <mergeCell ref="C851:C855"/>
    <mergeCell ref="C881:C885"/>
    <mergeCell ref="L881:L885"/>
    <mergeCell ref="R872:S872"/>
    <mergeCell ref="C911:C915"/>
    <mergeCell ref="L911:L915"/>
    <mergeCell ref="C891:C895"/>
    <mergeCell ref="L891:L895"/>
    <mergeCell ref="C896:C900"/>
    <mergeCell ref="L896:L900"/>
    <mergeCell ref="C901:J901"/>
    <mergeCell ref="L901:S901"/>
    <mergeCell ref="C931:J931"/>
    <mergeCell ref="L931:S931"/>
    <mergeCell ref="C903:D903"/>
    <mergeCell ref="C904:J904"/>
    <mergeCell ref="L904:S904"/>
    <mergeCell ref="C906:C910"/>
    <mergeCell ref="L906:L910"/>
    <mergeCell ref="C916:C920"/>
    <mergeCell ref="L916:L920"/>
    <mergeCell ref="C921:C925"/>
    <mergeCell ref="L921:L925"/>
    <mergeCell ref="C926:C930"/>
    <mergeCell ref="L926:L930"/>
    <mergeCell ref="R902:S902"/>
    <mergeCell ref="C933:D933"/>
    <mergeCell ref="C934:J934"/>
    <mergeCell ref="L934:S934"/>
    <mergeCell ref="L941:L945"/>
    <mergeCell ref="C946:C950"/>
    <mergeCell ref="C961:J961"/>
    <mergeCell ref="L961:S961"/>
    <mergeCell ref="C936:C940"/>
    <mergeCell ref="L936:L940"/>
    <mergeCell ref="C1016:C1020"/>
    <mergeCell ref="L1016:L1020"/>
    <mergeCell ref="C993:D993"/>
    <mergeCell ref="L946:L950"/>
    <mergeCell ref="C951:C955"/>
    <mergeCell ref="L951:L955"/>
    <mergeCell ref="L996:L1000"/>
    <mergeCell ref="C1001:C1005"/>
    <mergeCell ref="C1026:C1030"/>
    <mergeCell ref="L1026:L1030"/>
    <mergeCell ref="L1001:L1005"/>
    <mergeCell ref="C1006:C1010"/>
    <mergeCell ref="L1006:L1010"/>
    <mergeCell ref="L971:L975"/>
    <mergeCell ref="C976:C980"/>
    <mergeCell ref="L976:L980"/>
    <mergeCell ref="L1021:S1021"/>
    <mergeCell ref="C1023:D1023"/>
    <mergeCell ref="C1011:C1015"/>
    <mergeCell ref="L1011:L1015"/>
    <mergeCell ref="C1021:J1021"/>
    <mergeCell ref="C1024:J1024"/>
    <mergeCell ref="L1024:S1024"/>
    <mergeCell ref="C994:J994"/>
    <mergeCell ref="C1051:J1051"/>
    <mergeCell ref="L1051:S1051"/>
    <mergeCell ref="L1031:L1035"/>
    <mergeCell ref="C1036:C1040"/>
    <mergeCell ref="L1036:L1040"/>
    <mergeCell ref="C1031:C1035"/>
    <mergeCell ref="C1041:C1045"/>
    <mergeCell ref="L1041:L1045"/>
    <mergeCell ref="C1046:C1050"/>
    <mergeCell ref="L1046:L1050"/>
    <mergeCell ref="C86:C90"/>
    <mergeCell ref="C71:C75"/>
    <mergeCell ref="L71:L75"/>
    <mergeCell ref="C76:C80"/>
    <mergeCell ref="C171:C175"/>
    <mergeCell ref="C123:D123"/>
    <mergeCell ref="C124:J124"/>
    <mergeCell ref="L994:S994"/>
    <mergeCell ref="C996:C1000"/>
    <mergeCell ref="C981:C985"/>
    <mergeCell ref="L981:L985"/>
    <mergeCell ref="C964:J964"/>
    <mergeCell ref="L964:S964"/>
    <mergeCell ref="C941:C945"/>
    <mergeCell ref="C991:J991"/>
    <mergeCell ref="L991:S991"/>
    <mergeCell ref="C966:C970"/>
    <mergeCell ref="L966:L970"/>
    <mergeCell ref="C971:C975"/>
    <mergeCell ref="C963:D963"/>
    <mergeCell ref="C986:C990"/>
    <mergeCell ref="L986:L990"/>
    <mergeCell ref="C956:C960"/>
    <mergeCell ref="L956:L960"/>
  </mergeCells>
  <phoneticPr fontId="21" type="noConversion"/>
  <dataValidations xWindow="200" yWindow="438" count="4">
    <dataValidation type="list" allowBlank="1" showInputMessage="1" showErrorMessage="1" sqref="D2">
      <formula1>"3A1,3A2,3A3,3A4,3A5,3A6"</formula1>
    </dataValidation>
    <dataValidation allowBlank="1" showErrorMessage="1" promptTitle="Hãy chọn môn học trong danh sách" prompt="Môn học trong danh sách được lấy từ Sheet DATA." sqref="G6:G30 G36:G60 G996:G1020 G66:G90 G96:G120 G126:G150 G156:G180 G186:G210 G216:G240 G246:G270 G276:G300 G306:G330 G336:G360 G366:G390 G396:G420 G426:G450 G456:G480 G486:G510 G516:G540 G546:G570 G576:G600 G606:G630 G636:G660 G666:G690 G696:G720 G726:G750 G756:G780 G786:G810 G816:G840 G846:G870 G876:G900 G906:G930 G936:G960 G966:G990 G1026:G1050"/>
    <dataValidation allowBlank="1" promptTitle="Hãy chọn môn học trong danh sách" prompt="Môn học trong danh sách được lấy từ Sheet DATA." sqref="P6:P30 P36:P60 P66:P90 P96:P120 P126:P150 P156:P180 P186:P210 P216:P240 P246:P270 P276:P300 P306:P330 P336:P360 P366:P390 P396:P420 P426:P450 P456:P480 P486:P510 P516:P540 P546:P570 P576:P600 P606:P630 P636:P660 P666:P690 P696:P720 P726:P750 P756:P780 P786:P810 P816:P840 P846:P870 P876:P900 P906:P930 P936:P960 P966:P990 P996:P1020 P1026:P1050"/>
    <dataValidation allowBlank="1" sqref="H6:H30 H1026:H1050 H126:H150 Q966:Q990 H36:H60 H66:H90 H96:H120 Q126:Q150 Q156:Q180 Q186:Q210 Q216:Q240 Q246:Q270 Q276:Q300 Q306:Q330 Q336:Q360 Q366:Q390 Q396:Q420 Q426:Q450 Q456:Q480 Q486:Q510 Q516:Q540 Q546:Q570 Q576:Q600 Q606:Q630 Q636:Q660 Q666:Q690 Q696:Q720 Q726:Q750 Q756:Q780 Q786:Q810 Q816:Q840 Q846:Q870 Q876:Q900 Q906:Q930 Q936:Q960 Q996:Q1020 Q6:Q30 Q36:Q60 Q66:Q90 Q96:Q120 H156:H180 H186:H210 H216:H240 H246:H270 H276:H300 H306:H330 H336:H360 H366:H390 H396:H420 H426:H450 H456:H480 H486:H510 H516:H540 H546:H570 H576:H600 H606:H630 H636:H660 H666:H690 H696:H720 H726:H750 H756:H780 H786:H810 H816:H840 H846:H870 H876:H900 H906:H930 H936:H960 H966:H990 H996:H1020 Q1026:Q1050"/>
  </dataValidations>
  <pageMargins left="0.56000000000000005" right="0.196850393700787" top="0.39370078740157499" bottom="0.62" header="0.31496062992126" footer="0.87"/>
  <pageSetup paperSize="9" scale="99" pageOrder="overThenDown" orientation="portrait" horizontalDpi="1200" verticalDpi="1200" r:id="rId1"/>
  <headerFooter differentOddEven="1"/>
  <rowBreaks count="33" manualBreakCount="33">
    <brk id="62" min="2" max="18" man="1"/>
    <brk id="92" min="2" max="18" man="1"/>
    <brk id="122" min="2" max="18" man="1"/>
    <brk id="152" min="2" max="18" man="1"/>
    <brk id="182" min="2" max="18" man="1"/>
    <brk id="212" min="2" max="18" man="1"/>
    <brk id="242" min="2" max="18" man="1"/>
    <brk id="272" min="2" max="18" man="1"/>
    <brk id="302" min="2" max="18" man="1"/>
    <brk id="332" min="2" max="18" man="1"/>
    <brk id="362" min="2" max="18" man="1"/>
    <brk id="392" min="2" max="18" man="1"/>
    <brk id="422" min="2" max="18" man="1"/>
    <brk id="452" min="2" max="18" man="1"/>
    <brk id="482" min="2" max="18" man="1"/>
    <brk id="512" min="2" max="18" man="1"/>
    <brk id="542" min="2" max="18" man="1"/>
    <brk id="572" min="2" max="18" man="1"/>
    <brk id="602" min="2" max="18" man="1"/>
    <brk id="632" min="2" max="18" man="1"/>
    <brk id="662" min="2" max="18" man="1"/>
    <brk id="692" min="2" max="18" man="1"/>
    <brk id="722" min="2" max="18" man="1"/>
    <brk id="752" min="2" max="18" man="1"/>
    <brk id="782" min="2" max="18" man="1"/>
    <brk id="812" min="2" max="18" man="1"/>
    <brk id="842" min="2" max="18" man="1"/>
    <brk id="872" min="2" max="18" man="1"/>
    <brk id="902" min="2" max="18" man="1"/>
    <brk id="932" min="2" max="18" man="1"/>
    <brk id="962" min="2" max="18" man="1"/>
    <brk id="992" min="2" max="18" man="1"/>
    <brk id="1022" min="2" max="18" man="1"/>
  </rowBreaks>
  <ignoredErrors>
    <ignoredError sqref="P6:P30"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F0"/>
  </sheetPr>
  <dimension ref="C4:P1800"/>
  <sheetViews>
    <sheetView view="pageBreakPreview" topLeftCell="A7" zoomScale="85" zoomScaleNormal="85" zoomScaleSheetLayoutView="85" workbookViewId="0">
      <pane xSplit="11" ySplit="3" topLeftCell="L46" activePane="bottomRight" state="frozen"/>
      <selection activeCell="F33" sqref="F33"/>
      <selection pane="topRight" activeCell="F33" sqref="F33"/>
      <selection pane="bottomLeft" activeCell="F33" sqref="F33"/>
      <selection pane="bottomRight" activeCell="J74" sqref="J74"/>
    </sheetView>
  </sheetViews>
  <sheetFormatPr defaultColWidth="9.140625" defaultRowHeight="12.75" x14ac:dyDescent="0.2"/>
  <cols>
    <col min="1" max="1" width="2.28515625" style="8" customWidth="1"/>
    <col min="2" max="2" width="2.7109375" style="8" customWidth="1"/>
    <col min="3" max="3" width="5" style="8" bestFit="1" customWidth="1"/>
    <col min="4" max="4" width="11.7109375" style="130" customWidth="1"/>
    <col min="5" max="5" width="12" style="8" bestFit="1" customWidth="1"/>
    <col min="6" max="6" width="8.85546875" style="8" bestFit="1" customWidth="1"/>
    <col min="7" max="7" width="13.28515625" style="130" bestFit="1" customWidth="1"/>
    <col min="8" max="9" width="1.85546875" style="130" customWidth="1"/>
    <col min="10" max="10" width="42.85546875" style="132" customWidth="1"/>
    <col min="11" max="11" width="18.140625" style="8" customWidth="1"/>
    <col min="12" max="12" width="11" style="8" bestFit="1" customWidth="1"/>
    <col min="13" max="13" width="9.28515625" style="8" bestFit="1" customWidth="1"/>
    <col min="14" max="14" width="7.7109375" style="8" bestFit="1" customWidth="1"/>
    <col min="15" max="15" width="9.140625" style="8"/>
    <col min="16" max="16" width="9.140625" style="9"/>
    <col min="17" max="16384" width="9.140625" style="8"/>
  </cols>
  <sheetData>
    <row r="4" spans="3:16" x14ac:dyDescent="0.2">
      <c r="E4" s="131" t="s">
        <v>12</v>
      </c>
    </row>
    <row r="5" spans="3:16" x14ac:dyDescent="0.2">
      <c r="E5" s="131" t="s">
        <v>9</v>
      </c>
    </row>
    <row r="6" spans="3:16" x14ac:dyDescent="0.2">
      <c r="E6" s="133" t="s">
        <v>12</v>
      </c>
    </row>
    <row r="7" spans="3:16" x14ac:dyDescent="0.2">
      <c r="E7" s="134"/>
    </row>
    <row r="8" spans="3:16" ht="13.5" thickBot="1" x14ac:dyDescent="0.25">
      <c r="C8" s="8">
        <v>3</v>
      </c>
      <c r="D8" s="8">
        <v>5</v>
      </c>
      <c r="E8" s="134"/>
      <c r="F8" s="8">
        <v>2</v>
      </c>
      <c r="G8" s="8">
        <v>3</v>
      </c>
      <c r="H8" s="8">
        <v>4</v>
      </c>
      <c r="I8" s="8">
        <v>5</v>
      </c>
      <c r="J8" s="8">
        <v>6</v>
      </c>
      <c r="K8" s="8">
        <v>7</v>
      </c>
    </row>
    <row r="9" spans="3:16" s="10" customFormat="1" ht="26.25" customHeight="1" x14ac:dyDescent="0.2">
      <c r="C9" s="135" t="s">
        <v>25</v>
      </c>
      <c r="D9" s="136" t="s">
        <v>34</v>
      </c>
      <c r="E9" s="136" t="s">
        <v>41</v>
      </c>
      <c r="F9" s="137" t="s">
        <v>29</v>
      </c>
      <c r="G9" s="138" t="s">
        <v>26</v>
      </c>
      <c r="H9" s="138"/>
      <c r="I9" s="138"/>
      <c r="J9" s="138" t="s">
        <v>27</v>
      </c>
      <c r="K9" s="139" t="s">
        <v>28</v>
      </c>
      <c r="L9" s="10" t="s">
        <v>30</v>
      </c>
      <c r="M9" s="10" t="s">
        <v>33</v>
      </c>
      <c r="N9" s="10" t="s">
        <v>42</v>
      </c>
      <c r="P9" s="11"/>
    </row>
    <row r="10" spans="3:16" ht="13.5" x14ac:dyDescent="0.2">
      <c r="C10" s="140">
        <f t="shared" ref="C10:C73" si="0">IF(G10&lt;&gt;G9,1,C9+1)</f>
        <v>1</v>
      </c>
      <c r="D10" s="141" t="str">
        <f t="shared" ref="D10:D73" si="1">+VLOOKUP(G10,$L$10:$M$50,2,0)</f>
        <v>Âm nhạc</v>
      </c>
      <c r="E10" s="8" t="str">
        <f t="shared" ref="E10:E41" si="2">+C10&amp;D10</f>
        <v>1Âm nhạc</v>
      </c>
      <c r="F10" s="142">
        <v>1</v>
      </c>
      <c r="G10" s="143" t="s">
        <v>14</v>
      </c>
      <c r="H10" s="143"/>
      <c r="I10" s="143"/>
      <c r="J10" s="144" t="s">
        <v>791</v>
      </c>
      <c r="K10" s="14"/>
      <c r="L10" s="7" t="s">
        <v>14</v>
      </c>
      <c r="M10" s="7" t="s">
        <v>14</v>
      </c>
      <c r="N10" s="12">
        <v>1</v>
      </c>
      <c r="P10" s="8"/>
    </row>
    <row r="11" spans="3:16" ht="13.5" x14ac:dyDescent="0.2">
      <c r="C11" s="140">
        <f t="shared" si="0"/>
        <v>2</v>
      </c>
      <c r="D11" s="141" t="str">
        <f t="shared" si="1"/>
        <v>Âm nhạc</v>
      </c>
      <c r="E11" s="8" t="str">
        <f t="shared" si="2"/>
        <v>2Âm nhạc</v>
      </c>
      <c r="F11" s="142">
        <v>2</v>
      </c>
      <c r="G11" s="143" t="s">
        <v>14</v>
      </c>
      <c r="H11" s="143"/>
      <c r="I11" s="143"/>
      <c r="J11" s="144" t="s">
        <v>137</v>
      </c>
      <c r="K11" s="14"/>
      <c r="L11" s="7" t="s">
        <v>7</v>
      </c>
      <c r="M11" s="7" t="s">
        <v>7</v>
      </c>
      <c r="N11" s="12">
        <v>2</v>
      </c>
      <c r="P11" s="8"/>
    </row>
    <row r="12" spans="3:16" ht="13.5" x14ac:dyDescent="0.2">
      <c r="C12" s="140">
        <f t="shared" si="0"/>
        <v>3</v>
      </c>
      <c r="D12" s="141" t="str">
        <f t="shared" si="1"/>
        <v>Âm nhạc</v>
      </c>
      <c r="E12" s="8" t="str">
        <f t="shared" si="2"/>
        <v>3Âm nhạc</v>
      </c>
      <c r="F12" s="142">
        <v>3</v>
      </c>
      <c r="G12" s="143" t="s">
        <v>14</v>
      </c>
      <c r="H12" s="143"/>
      <c r="I12" s="143"/>
      <c r="J12" s="144" t="s">
        <v>138</v>
      </c>
      <c r="K12" s="14"/>
      <c r="L12" s="7" t="s">
        <v>21</v>
      </c>
      <c r="M12" s="7" t="s">
        <v>21</v>
      </c>
      <c r="N12" s="12">
        <v>3</v>
      </c>
      <c r="P12" s="8"/>
    </row>
    <row r="13" spans="3:16" ht="13.5" x14ac:dyDescent="0.2">
      <c r="C13" s="140">
        <f t="shared" si="0"/>
        <v>4</v>
      </c>
      <c r="D13" s="141" t="str">
        <f t="shared" si="1"/>
        <v>Âm nhạc</v>
      </c>
      <c r="E13" s="8" t="str">
        <f t="shared" si="2"/>
        <v>4Âm nhạc</v>
      </c>
      <c r="F13" s="142">
        <v>4</v>
      </c>
      <c r="G13" s="143" t="s">
        <v>14</v>
      </c>
      <c r="H13" s="143"/>
      <c r="I13" s="143"/>
      <c r="J13" s="144" t="s">
        <v>792</v>
      </c>
      <c r="K13" s="14"/>
      <c r="L13" s="7"/>
      <c r="M13" s="7"/>
      <c r="N13" s="12">
        <v>4</v>
      </c>
      <c r="P13" s="8"/>
    </row>
    <row r="14" spans="3:16" ht="13.5" x14ac:dyDescent="0.2">
      <c r="C14" s="140">
        <f t="shared" si="0"/>
        <v>5</v>
      </c>
      <c r="D14" s="141" t="str">
        <f t="shared" si="1"/>
        <v>Âm nhạc</v>
      </c>
      <c r="E14" s="8" t="str">
        <f t="shared" si="2"/>
        <v>5Âm nhạc</v>
      </c>
      <c r="F14" s="142">
        <v>5</v>
      </c>
      <c r="G14" s="143" t="s">
        <v>14</v>
      </c>
      <c r="H14" s="143"/>
      <c r="I14" s="143"/>
      <c r="J14" s="144" t="s">
        <v>139</v>
      </c>
      <c r="K14" s="14"/>
      <c r="L14" s="7" t="s">
        <v>18</v>
      </c>
      <c r="M14" s="7" t="s">
        <v>18</v>
      </c>
      <c r="N14" s="12">
        <v>5</v>
      </c>
      <c r="P14" s="8"/>
    </row>
    <row r="15" spans="3:16" ht="13.5" x14ac:dyDescent="0.2">
      <c r="C15" s="140">
        <f t="shared" si="0"/>
        <v>6</v>
      </c>
      <c r="D15" s="141" t="str">
        <f t="shared" si="1"/>
        <v>Âm nhạc</v>
      </c>
      <c r="E15" s="8" t="str">
        <f t="shared" si="2"/>
        <v>6Âm nhạc</v>
      </c>
      <c r="F15" s="142">
        <v>6</v>
      </c>
      <c r="G15" s="143" t="s">
        <v>14</v>
      </c>
      <c r="H15" s="143"/>
      <c r="I15" s="143"/>
      <c r="J15" s="145" t="s">
        <v>140</v>
      </c>
      <c r="K15" s="14"/>
      <c r="L15" s="7" t="s">
        <v>16</v>
      </c>
      <c r="M15" s="7" t="s">
        <v>16</v>
      </c>
      <c r="N15" s="12">
        <v>6</v>
      </c>
      <c r="P15" s="8"/>
    </row>
    <row r="16" spans="3:16" ht="13.5" x14ac:dyDescent="0.2">
      <c r="C16" s="140">
        <f t="shared" si="0"/>
        <v>7</v>
      </c>
      <c r="D16" s="141" t="str">
        <f t="shared" si="1"/>
        <v>Âm nhạc</v>
      </c>
      <c r="E16" s="8" t="str">
        <f t="shared" si="2"/>
        <v>7Âm nhạc</v>
      </c>
      <c r="F16" s="142">
        <v>7</v>
      </c>
      <c r="G16" s="143" t="s">
        <v>14</v>
      </c>
      <c r="H16" s="143"/>
      <c r="I16" s="143"/>
      <c r="J16" s="145" t="s">
        <v>141</v>
      </c>
      <c r="K16" s="14"/>
      <c r="L16" s="7" t="s">
        <v>17</v>
      </c>
      <c r="M16" s="7" t="s">
        <v>17</v>
      </c>
      <c r="N16" s="12">
        <v>7</v>
      </c>
      <c r="P16" s="8"/>
    </row>
    <row r="17" spans="3:16" ht="13.5" x14ac:dyDescent="0.2">
      <c r="C17" s="140">
        <f t="shared" si="0"/>
        <v>8</v>
      </c>
      <c r="D17" s="141" t="str">
        <f t="shared" si="1"/>
        <v>Âm nhạc</v>
      </c>
      <c r="E17" s="8" t="str">
        <f t="shared" si="2"/>
        <v>8Âm nhạc</v>
      </c>
      <c r="F17" s="142">
        <v>8</v>
      </c>
      <c r="G17" s="143" t="s">
        <v>14</v>
      </c>
      <c r="H17" s="143"/>
      <c r="I17" s="143"/>
      <c r="J17" s="145" t="s">
        <v>142</v>
      </c>
      <c r="K17" s="14"/>
      <c r="L17" s="7" t="s">
        <v>107</v>
      </c>
      <c r="M17" s="7" t="s">
        <v>107</v>
      </c>
      <c r="N17" s="12">
        <v>8</v>
      </c>
      <c r="P17" s="8"/>
    </row>
    <row r="18" spans="3:16" ht="13.5" x14ac:dyDescent="0.2">
      <c r="C18" s="140">
        <f t="shared" si="0"/>
        <v>9</v>
      </c>
      <c r="D18" s="141" t="str">
        <f t="shared" si="1"/>
        <v>Âm nhạc</v>
      </c>
      <c r="E18" s="8" t="str">
        <f t="shared" si="2"/>
        <v>9Âm nhạc</v>
      </c>
      <c r="F18" s="142">
        <v>9</v>
      </c>
      <c r="G18" s="143" t="s">
        <v>14</v>
      </c>
      <c r="H18" s="143"/>
      <c r="I18" s="143"/>
      <c r="J18" s="145" t="s">
        <v>143</v>
      </c>
      <c r="K18" s="14"/>
      <c r="L18" s="7" t="s">
        <v>22</v>
      </c>
      <c r="M18" s="7" t="s">
        <v>22</v>
      </c>
      <c r="N18" s="12">
        <v>9</v>
      </c>
      <c r="P18" s="8"/>
    </row>
    <row r="19" spans="3:16" ht="13.5" x14ac:dyDescent="0.2">
      <c r="C19" s="140">
        <f t="shared" si="0"/>
        <v>10</v>
      </c>
      <c r="D19" s="141" t="str">
        <f t="shared" si="1"/>
        <v>Âm nhạc</v>
      </c>
      <c r="E19" s="8" t="str">
        <f t="shared" si="2"/>
        <v>10Âm nhạc</v>
      </c>
      <c r="F19" s="142">
        <v>10</v>
      </c>
      <c r="G19" s="143" t="s">
        <v>14</v>
      </c>
      <c r="H19" s="143"/>
      <c r="I19" s="143"/>
      <c r="J19" s="145" t="s">
        <v>144</v>
      </c>
      <c r="K19" s="14"/>
      <c r="L19" s="7" t="s">
        <v>129</v>
      </c>
      <c r="M19" s="7" t="s">
        <v>129</v>
      </c>
      <c r="N19" s="12">
        <v>10</v>
      </c>
      <c r="P19" s="8"/>
    </row>
    <row r="20" spans="3:16" ht="13.5" x14ac:dyDescent="0.2">
      <c r="C20" s="140">
        <f t="shared" si="0"/>
        <v>11</v>
      </c>
      <c r="D20" s="141" t="str">
        <f t="shared" si="1"/>
        <v>Âm nhạc</v>
      </c>
      <c r="E20" s="8" t="str">
        <f t="shared" si="2"/>
        <v>11Âm nhạc</v>
      </c>
      <c r="F20" s="142">
        <v>11</v>
      </c>
      <c r="G20" s="143" t="s">
        <v>14</v>
      </c>
      <c r="H20" s="143"/>
      <c r="I20" s="143"/>
      <c r="J20" s="145" t="s">
        <v>145</v>
      </c>
      <c r="K20" s="14"/>
      <c r="L20" s="7" t="s">
        <v>23</v>
      </c>
      <c r="M20" s="7" t="s">
        <v>23</v>
      </c>
      <c r="N20" s="12">
        <v>11</v>
      </c>
      <c r="P20" s="8"/>
    </row>
    <row r="21" spans="3:16" ht="13.5" x14ac:dyDescent="0.2">
      <c r="C21" s="140">
        <f t="shared" si="0"/>
        <v>12</v>
      </c>
      <c r="D21" s="141" t="str">
        <f t="shared" si="1"/>
        <v>Âm nhạc</v>
      </c>
      <c r="E21" s="8" t="str">
        <f t="shared" si="2"/>
        <v>12Âm nhạc</v>
      </c>
      <c r="F21" s="142">
        <v>12</v>
      </c>
      <c r="G21" s="143" t="s">
        <v>14</v>
      </c>
      <c r="H21" s="143"/>
      <c r="I21" s="143"/>
      <c r="J21" s="145" t="s">
        <v>793</v>
      </c>
      <c r="K21" s="14"/>
      <c r="L21" s="7"/>
      <c r="M21" s="7"/>
      <c r="N21" s="12">
        <v>12</v>
      </c>
      <c r="P21" s="8"/>
    </row>
    <row r="22" spans="3:16" ht="13.5" x14ac:dyDescent="0.2">
      <c r="C22" s="140">
        <f t="shared" si="0"/>
        <v>13</v>
      </c>
      <c r="D22" s="141" t="str">
        <f t="shared" si="1"/>
        <v>Âm nhạc</v>
      </c>
      <c r="E22" s="8" t="str">
        <f t="shared" si="2"/>
        <v>13Âm nhạc</v>
      </c>
      <c r="F22" s="142">
        <v>13</v>
      </c>
      <c r="G22" s="143" t="s">
        <v>14</v>
      </c>
      <c r="H22" s="143"/>
      <c r="I22" s="143"/>
      <c r="J22" s="145" t="s">
        <v>146</v>
      </c>
      <c r="K22" s="14"/>
      <c r="L22" s="7" t="s">
        <v>131</v>
      </c>
      <c r="M22" s="7" t="s">
        <v>131</v>
      </c>
      <c r="N22" s="12">
        <v>13</v>
      </c>
      <c r="P22" s="8"/>
    </row>
    <row r="23" spans="3:16" ht="13.5" x14ac:dyDescent="0.2">
      <c r="C23" s="140">
        <f t="shared" si="0"/>
        <v>14</v>
      </c>
      <c r="D23" s="141" t="str">
        <f t="shared" si="1"/>
        <v>Âm nhạc</v>
      </c>
      <c r="E23" s="8" t="str">
        <f t="shared" si="2"/>
        <v>14Âm nhạc</v>
      </c>
      <c r="F23" s="142">
        <v>14</v>
      </c>
      <c r="G23" s="143" t="s">
        <v>14</v>
      </c>
      <c r="H23" s="143"/>
      <c r="I23" s="143"/>
      <c r="J23" s="145" t="s">
        <v>147</v>
      </c>
      <c r="K23" s="14"/>
      <c r="L23" s="7" t="s">
        <v>315</v>
      </c>
      <c r="M23" s="7" t="s">
        <v>315</v>
      </c>
      <c r="N23" s="12">
        <v>14</v>
      </c>
      <c r="P23" s="8"/>
    </row>
    <row r="24" spans="3:16" ht="13.5" x14ac:dyDescent="0.2">
      <c r="C24" s="140">
        <f t="shared" si="0"/>
        <v>15</v>
      </c>
      <c r="D24" s="141" t="str">
        <f t="shared" si="1"/>
        <v>Âm nhạc</v>
      </c>
      <c r="E24" s="8" t="str">
        <f t="shared" si="2"/>
        <v>15Âm nhạc</v>
      </c>
      <c r="F24" s="142">
        <v>15</v>
      </c>
      <c r="G24" s="143" t="s">
        <v>14</v>
      </c>
      <c r="H24" s="143"/>
      <c r="I24" s="143"/>
      <c r="J24" s="145" t="s">
        <v>148</v>
      </c>
      <c r="K24" s="14"/>
      <c r="L24" s="7" t="s">
        <v>15</v>
      </c>
      <c r="M24" s="7" t="s">
        <v>15</v>
      </c>
      <c r="N24" s="12">
        <v>15</v>
      </c>
      <c r="P24" s="8"/>
    </row>
    <row r="25" spans="3:16" ht="13.5" x14ac:dyDescent="0.2">
      <c r="C25" s="140">
        <f t="shared" si="0"/>
        <v>16</v>
      </c>
      <c r="D25" s="141" t="str">
        <f t="shared" si="1"/>
        <v>Âm nhạc</v>
      </c>
      <c r="E25" s="8" t="str">
        <f t="shared" si="2"/>
        <v>16Âm nhạc</v>
      </c>
      <c r="F25" s="142">
        <v>16</v>
      </c>
      <c r="G25" s="143" t="s">
        <v>14</v>
      </c>
      <c r="H25" s="143"/>
      <c r="I25" s="143"/>
      <c r="J25" s="145" t="s">
        <v>794</v>
      </c>
      <c r="K25" s="14"/>
      <c r="L25" s="7" t="s">
        <v>133</v>
      </c>
      <c r="M25" s="7" t="s">
        <v>133</v>
      </c>
      <c r="N25" s="12">
        <v>16</v>
      </c>
      <c r="P25" s="8"/>
    </row>
    <row r="26" spans="3:16" ht="13.5" x14ac:dyDescent="0.2">
      <c r="C26" s="140">
        <f t="shared" si="0"/>
        <v>17</v>
      </c>
      <c r="D26" s="141" t="str">
        <f t="shared" si="1"/>
        <v>Âm nhạc</v>
      </c>
      <c r="E26" s="8" t="str">
        <f t="shared" si="2"/>
        <v>17Âm nhạc</v>
      </c>
      <c r="F26" s="142">
        <v>17</v>
      </c>
      <c r="G26" s="143" t="s">
        <v>14</v>
      </c>
      <c r="H26" s="143"/>
      <c r="I26" s="143"/>
      <c r="J26" s="145" t="s">
        <v>161</v>
      </c>
      <c r="K26" s="14"/>
      <c r="L26" s="7" t="s">
        <v>8</v>
      </c>
      <c r="M26" s="7" t="s">
        <v>8</v>
      </c>
      <c r="N26" s="12">
        <v>17</v>
      </c>
      <c r="P26" s="8"/>
    </row>
    <row r="27" spans="3:16" ht="13.5" x14ac:dyDescent="0.2">
      <c r="C27" s="140">
        <f t="shared" si="0"/>
        <v>18</v>
      </c>
      <c r="D27" s="141" t="str">
        <f t="shared" si="1"/>
        <v>Âm nhạc</v>
      </c>
      <c r="E27" s="8" t="str">
        <f t="shared" si="2"/>
        <v>18Âm nhạc</v>
      </c>
      <c r="F27" s="142">
        <v>18</v>
      </c>
      <c r="G27" s="143" t="s">
        <v>14</v>
      </c>
      <c r="H27" s="143"/>
      <c r="I27" s="143"/>
      <c r="J27" s="145" t="s">
        <v>124</v>
      </c>
      <c r="K27" s="14"/>
      <c r="L27" s="7" t="s">
        <v>108</v>
      </c>
      <c r="M27" s="7" t="s">
        <v>108</v>
      </c>
      <c r="N27" s="12">
        <v>18</v>
      </c>
      <c r="P27" s="8"/>
    </row>
    <row r="28" spans="3:16" ht="13.5" x14ac:dyDescent="0.2">
      <c r="C28" s="140">
        <f t="shared" si="0"/>
        <v>19</v>
      </c>
      <c r="D28" s="141" t="str">
        <f t="shared" si="1"/>
        <v>Âm nhạc</v>
      </c>
      <c r="E28" s="8" t="str">
        <f t="shared" si="2"/>
        <v>19Âm nhạc</v>
      </c>
      <c r="F28" s="142">
        <v>19</v>
      </c>
      <c r="G28" s="143" t="s">
        <v>14</v>
      </c>
      <c r="H28" s="143"/>
      <c r="I28" s="143"/>
      <c r="J28" s="145" t="s">
        <v>149</v>
      </c>
      <c r="K28" s="14"/>
      <c r="L28" s="7" t="s">
        <v>134</v>
      </c>
      <c r="M28" s="7" t="s">
        <v>134</v>
      </c>
      <c r="N28" s="12">
        <v>19</v>
      </c>
      <c r="P28" s="8"/>
    </row>
    <row r="29" spans="3:16" ht="13.5" x14ac:dyDescent="0.2">
      <c r="C29" s="140">
        <f t="shared" si="0"/>
        <v>20</v>
      </c>
      <c r="D29" s="141" t="str">
        <f t="shared" si="1"/>
        <v>Âm nhạc</v>
      </c>
      <c r="E29" s="8" t="str">
        <f t="shared" si="2"/>
        <v>20Âm nhạc</v>
      </c>
      <c r="F29" s="142">
        <v>20</v>
      </c>
      <c r="G29" s="143" t="s">
        <v>14</v>
      </c>
      <c r="H29" s="143"/>
      <c r="I29" s="143"/>
      <c r="J29" s="145" t="s">
        <v>150</v>
      </c>
      <c r="K29" s="14"/>
      <c r="L29" s="7" t="s">
        <v>6</v>
      </c>
      <c r="M29" s="7" t="s">
        <v>6</v>
      </c>
      <c r="N29" s="12">
        <v>20</v>
      </c>
      <c r="P29" s="8"/>
    </row>
    <row r="30" spans="3:16" ht="13.5" x14ac:dyDescent="0.2">
      <c r="C30" s="140">
        <f t="shared" si="0"/>
        <v>21</v>
      </c>
      <c r="D30" s="141" t="str">
        <f t="shared" si="1"/>
        <v>Âm nhạc</v>
      </c>
      <c r="E30" s="8" t="str">
        <f t="shared" si="2"/>
        <v>21Âm nhạc</v>
      </c>
      <c r="F30" s="142">
        <v>21</v>
      </c>
      <c r="G30" s="143" t="s">
        <v>14</v>
      </c>
      <c r="H30" s="143"/>
      <c r="I30" s="143"/>
      <c r="J30" s="145" t="s">
        <v>151</v>
      </c>
      <c r="K30" s="14"/>
      <c r="L30" s="7" t="s">
        <v>130</v>
      </c>
      <c r="M30" s="7" t="s">
        <v>130</v>
      </c>
      <c r="N30" s="12">
        <v>21</v>
      </c>
      <c r="P30" s="8"/>
    </row>
    <row r="31" spans="3:16" ht="13.5" x14ac:dyDescent="0.2">
      <c r="C31" s="140">
        <f t="shared" si="0"/>
        <v>22</v>
      </c>
      <c r="D31" s="141" t="str">
        <f t="shared" si="1"/>
        <v>Âm nhạc</v>
      </c>
      <c r="E31" s="8" t="str">
        <f t="shared" si="2"/>
        <v>22Âm nhạc</v>
      </c>
      <c r="F31" s="142">
        <v>22</v>
      </c>
      <c r="G31" s="143" t="s">
        <v>14</v>
      </c>
      <c r="H31" s="143"/>
      <c r="I31" s="143"/>
      <c r="J31" s="145" t="s">
        <v>152</v>
      </c>
      <c r="K31" s="14"/>
      <c r="L31" s="7" t="s">
        <v>434</v>
      </c>
      <c r="M31" s="7" t="s">
        <v>434</v>
      </c>
      <c r="N31" s="12">
        <v>22</v>
      </c>
      <c r="P31" s="8"/>
    </row>
    <row r="32" spans="3:16" ht="13.5" x14ac:dyDescent="0.2">
      <c r="C32" s="140">
        <f t="shared" si="0"/>
        <v>23</v>
      </c>
      <c r="D32" s="141" t="str">
        <f t="shared" si="1"/>
        <v>Âm nhạc</v>
      </c>
      <c r="E32" s="8" t="str">
        <f t="shared" si="2"/>
        <v>23Âm nhạc</v>
      </c>
      <c r="F32" s="142">
        <v>23</v>
      </c>
      <c r="G32" s="143" t="s">
        <v>14</v>
      </c>
      <c r="H32" s="143"/>
      <c r="I32" s="143"/>
      <c r="J32" s="145" t="s">
        <v>795</v>
      </c>
      <c r="K32" s="14"/>
      <c r="L32" s="7" t="s">
        <v>103</v>
      </c>
      <c r="M32" s="7" t="s">
        <v>103</v>
      </c>
      <c r="N32" s="12">
        <v>23</v>
      </c>
      <c r="P32" s="8"/>
    </row>
    <row r="33" spans="3:16" ht="13.5" x14ac:dyDescent="0.2">
      <c r="C33" s="140">
        <f t="shared" si="0"/>
        <v>24</v>
      </c>
      <c r="D33" s="141" t="str">
        <f t="shared" si="1"/>
        <v>Âm nhạc</v>
      </c>
      <c r="E33" s="8" t="str">
        <f t="shared" si="2"/>
        <v>24Âm nhạc</v>
      </c>
      <c r="F33" s="142">
        <v>24</v>
      </c>
      <c r="G33" s="143" t="s">
        <v>14</v>
      </c>
      <c r="H33" s="143"/>
      <c r="I33" s="143"/>
      <c r="J33" s="145" t="s">
        <v>796</v>
      </c>
      <c r="K33" s="14"/>
      <c r="L33" s="7" t="s">
        <v>126</v>
      </c>
      <c r="M33" s="7" t="s">
        <v>126</v>
      </c>
      <c r="N33" s="12">
        <v>24</v>
      </c>
      <c r="P33" s="8"/>
    </row>
    <row r="34" spans="3:16" ht="13.5" x14ac:dyDescent="0.2">
      <c r="C34" s="140">
        <f t="shared" si="0"/>
        <v>25</v>
      </c>
      <c r="D34" s="141" t="str">
        <f t="shared" si="1"/>
        <v>Âm nhạc</v>
      </c>
      <c r="E34" s="8" t="str">
        <f t="shared" si="2"/>
        <v>25Âm nhạc</v>
      </c>
      <c r="F34" s="142">
        <v>25</v>
      </c>
      <c r="G34" s="143" t="s">
        <v>14</v>
      </c>
      <c r="H34" s="143"/>
      <c r="I34" s="143"/>
      <c r="J34" s="145" t="s">
        <v>797</v>
      </c>
      <c r="K34" s="14"/>
      <c r="L34" s="7" t="s">
        <v>314</v>
      </c>
      <c r="M34" s="7" t="s">
        <v>314</v>
      </c>
      <c r="N34" s="12">
        <v>25</v>
      </c>
      <c r="P34" s="8"/>
    </row>
    <row r="35" spans="3:16" ht="13.5" x14ac:dyDescent="0.2">
      <c r="C35" s="140">
        <f t="shared" si="0"/>
        <v>26</v>
      </c>
      <c r="D35" s="141" t="str">
        <f t="shared" si="1"/>
        <v>Âm nhạc</v>
      </c>
      <c r="E35" s="8" t="str">
        <f t="shared" si="2"/>
        <v>26Âm nhạc</v>
      </c>
      <c r="F35" s="142">
        <v>26</v>
      </c>
      <c r="G35" s="143" t="s">
        <v>14</v>
      </c>
      <c r="H35" s="143"/>
      <c r="I35" s="143"/>
      <c r="J35" s="145" t="s">
        <v>153</v>
      </c>
      <c r="K35" s="14"/>
      <c r="L35" s="7" t="s">
        <v>790</v>
      </c>
      <c r="M35" s="7" t="s">
        <v>790</v>
      </c>
      <c r="N35" s="12">
        <v>26</v>
      </c>
      <c r="P35" s="8"/>
    </row>
    <row r="36" spans="3:16" ht="13.5" x14ac:dyDescent="0.2">
      <c r="C36" s="140">
        <f t="shared" si="0"/>
        <v>27</v>
      </c>
      <c r="D36" s="141" t="str">
        <f t="shared" si="1"/>
        <v>Âm nhạc</v>
      </c>
      <c r="E36" s="8" t="str">
        <f t="shared" si="2"/>
        <v>27Âm nhạc</v>
      </c>
      <c r="F36" s="142">
        <v>27</v>
      </c>
      <c r="G36" s="143" t="s">
        <v>14</v>
      </c>
      <c r="H36" s="143"/>
      <c r="I36" s="143"/>
      <c r="J36" s="145" t="s">
        <v>154</v>
      </c>
      <c r="K36" s="14"/>
      <c r="L36" s="7" t="s">
        <v>789</v>
      </c>
      <c r="M36" s="7" t="s">
        <v>789</v>
      </c>
      <c r="N36" s="12">
        <v>27</v>
      </c>
      <c r="P36" s="8"/>
    </row>
    <row r="37" spans="3:16" ht="13.5" x14ac:dyDescent="0.2">
      <c r="C37" s="140">
        <f t="shared" si="0"/>
        <v>28</v>
      </c>
      <c r="D37" s="141" t="str">
        <f t="shared" si="1"/>
        <v>Âm nhạc</v>
      </c>
      <c r="E37" s="8" t="str">
        <f t="shared" si="2"/>
        <v>28Âm nhạc</v>
      </c>
      <c r="F37" s="142">
        <v>28</v>
      </c>
      <c r="G37" s="143" t="s">
        <v>14</v>
      </c>
      <c r="H37" s="143"/>
      <c r="I37" s="143"/>
      <c r="J37" s="145" t="s">
        <v>155</v>
      </c>
      <c r="K37" s="14"/>
      <c r="L37" s="7"/>
      <c r="M37" s="7"/>
      <c r="N37" s="12">
        <v>28</v>
      </c>
      <c r="P37" s="8"/>
    </row>
    <row r="38" spans="3:16" ht="13.5" x14ac:dyDescent="0.2">
      <c r="C38" s="140">
        <f t="shared" si="0"/>
        <v>29</v>
      </c>
      <c r="D38" s="141" t="str">
        <f t="shared" si="1"/>
        <v>Âm nhạc</v>
      </c>
      <c r="E38" s="8" t="str">
        <f t="shared" si="2"/>
        <v>29Âm nhạc</v>
      </c>
      <c r="F38" s="142">
        <v>29</v>
      </c>
      <c r="G38" s="143" t="s">
        <v>14</v>
      </c>
      <c r="H38" s="143"/>
      <c r="I38" s="143"/>
      <c r="J38" s="145" t="s">
        <v>156</v>
      </c>
      <c r="K38" s="14"/>
      <c r="L38" s="7"/>
      <c r="M38" s="7"/>
      <c r="N38" s="12">
        <v>29</v>
      </c>
      <c r="P38" s="8"/>
    </row>
    <row r="39" spans="3:16" ht="13.5" x14ac:dyDescent="0.2">
      <c r="C39" s="140">
        <f t="shared" si="0"/>
        <v>30</v>
      </c>
      <c r="D39" s="141" t="str">
        <f t="shared" si="1"/>
        <v>Âm nhạc</v>
      </c>
      <c r="E39" s="8" t="str">
        <f t="shared" si="2"/>
        <v>30Âm nhạc</v>
      </c>
      <c r="F39" s="142">
        <v>30</v>
      </c>
      <c r="G39" s="143" t="s">
        <v>14</v>
      </c>
      <c r="H39" s="143"/>
      <c r="I39" s="143"/>
      <c r="J39" s="145" t="s">
        <v>157</v>
      </c>
      <c r="K39" s="14"/>
      <c r="L39" s="7"/>
      <c r="M39" s="7"/>
      <c r="N39" s="12">
        <v>30</v>
      </c>
      <c r="P39" s="8"/>
    </row>
    <row r="40" spans="3:16" ht="13.5" x14ac:dyDescent="0.2">
      <c r="C40" s="140">
        <f t="shared" si="0"/>
        <v>31</v>
      </c>
      <c r="D40" s="141" t="str">
        <f t="shared" si="1"/>
        <v>Âm nhạc</v>
      </c>
      <c r="E40" s="8" t="str">
        <f t="shared" si="2"/>
        <v>31Âm nhạc</v>
      </c>
      <c r="F40" s="142">
        <v>31</v>
      </c>
      <c r="G40" s="143" t="s">
        <v>14</v>
      </c>
      <c r="H40" s="143"/>
      <c r="I40" s="143"/>
      <c r="J40" s="145" t="s">
        <v>158</v>
      </c>
      <c r="K40" s="14"/>
      <c r="L40" s="7"/>
      <c r="M40" s="7"/>
      <c r="N40" s="12">
        <v>31</v>
      </c>
      <c r="P40" s="8"/>
    </row>
    <row r="41" spans="3:16" ht="13.5" x14ac:dyDescent="0.2">
      <c r="C41" s="140">
        <f t="shared" si="0"/>
        <v>32</v>
      </c>
      <c r="D41" s="141" t="str">
        <f t="shared" si="1"/>
        <v>Âm nhạc</v>
      </c>
      <c r="E41" s="8" t="str">
        <f t="shared" si="2"/>
        <v>32Âm nhạc</v>
      </c>
      <c r="F41" s="142">
        <v>32</v>
      </c>
      <c r="G41" s="143" t="s">
        <v>14</v>
      </c>
      <c r="H41" s="143"/>
      <c r="I41" s="143"/>
      <c r="J41" s="145" t="s">
        <v>159</v>
      </c>
      <c r="K41" s="14"/>
      <c r="L41" s="7"/>
      <c r="M41" s="7"/>
      <c r="N41" s="12">
        <v>32</v>
      </c>
      <c r="P41" s="8"/>
    </row>
    <row r="42" spans="3:16" ht="13.5" x14ac:dyDescent="0.2">
      <c r="C42" s="140">
        <f t="shared" si="0"/>
        <v>33</v>
      </c>
      <c r="D42" s="141" t="str">
        <f t="shared" si="1"/>
        <v>Âm nhạc</v>
      </c>
      <c r="E42" s="8" t="str">
        <f t="shared" ref="E42:E66" si="3">+C42&amp;D42</f>
        <v>33Âm nhạc</v>
      </c>
      <c r="F42" s="142">
        <v>33</v>
      </c>
      <c r="G42" s="143" t="s">
        <v>14</v>
      </c>
      <c r="H42" s="143"/>
      <c r="I42" s="143"/>
      <c r="J42" s="145" t="s">
        <v>160</v>
      </c>
      <c r="K42" s="14"/>
      <c r="L42" s="7"/>
      <c r="M42" s="7"/>
      <c r="N42" s="12">
        <v>33</v>
      </c>
      <c r="P42" s="8"/>
    </row>
    <row r="43" spans="3:16" ht="13.5" x14ac:dyDescent="0.2">
      <c r="C43" s="140">
        <f t="shared" si="0"/>
        <v>34</v>
      </c>
      <c r="D43" s="141" t="str">
        <f t="shared" si="1"/>
        <v>Âm nhạc</v>
      </c>
      <c r="E43" s="8" t="str">
        <f t="shared" si="3"/>
        <v>34Âm nhạc</v>
      </c>
      <c r="F43" s="142">
        <v>34</v>
      </c>
      <c r="G43" s="143" t="s">
        <v>14</v>
      </c>
      <c r="H43" s="143"/>
      <c r="I43" s="143"/>
      <c r="J43" s="145" t="s">
        <v>161</v>
      </c>
      <c r="K43" s="14"/>
      <c r="L43" s="7"/>
      <c r="M43" s="7"/>
      <c r="N43" s="12">
        <v>34</v>
      </c>
      <c r="P43" s="8"/>
    </row>
    <row r="44" spans="3:16" ht="13.5" x14ac:dyDescent="0.2">
      <c r="C44" s="140">
        <f t="shared" si="0"/>
        <v>35</v>
      </c>
      <c r="D44" s="141" t="str">
        <f t="shared" si="1"/>
        <v>Âm nhạc</v>
      </c>
      <c r="E44" s="8" t="str">
        <f t="shared" si="3"/>
        <v>35Âm nhạc</v>
      </c>
      <c r="F44" s="142">
        <v>35</v>
      </c>
      <c r="G44" s="143" t="s">
        <v>14</v>
      </c>
      <c r="H44" s="143"/>
      <c r="I44" s="143"/>
      <c r="J44" s="145" t="s">
        <v>162</v>
      </c>
      <c r="K44" s="14"/>
      <c r="L44" s="7"/>
      <c r="M44" s="7"/>
      <c r="N44" s="12">
        <v>35</v>
      </c>
      <c r="P44" s="8"/>
    </row>
    <row r="45" spans="3:16" ht="13.5" x14ac:dyDescent="0.2">
      <c r="C45" s="140">
        <f t="shared" si="0"/>
        <v>36</v>
      </c>
      <c r="D45" s="141" t="str">
        <f t="shared" si="1"/>
        <v>Âm nhạc</v>
      </c>
      <c r="E45" s="8" t="str">
        <f t="shared" si="3"/>
        <v>36Âm nhạc</v>
      </c>
      <c r="F45" s="142">
        <v>36</v>
      </c>
      <c r="G45" s="143" t="s">
        <v>14</v>
      </c>
      <c r="H45" s="143"/>
      <c r="I45" s="143"/>
      <c r="J45" s="145" t="s">
        <v>124</v>
      </c>
      <c r="K45" s="14"/>
      <c r="L45" s="7"/>
      <c r="M45" s="7"/>
      <c r="N45" s="12">
        <v>36</v>
      </c>
      <c r="P45" s="8"/>
    </row>
    <row r="46" spans="3:16" ht="13.5" x14ac:dyDescent="0.2">
      <c r="C46" s="140">
        <f t="shared" si="0"/>
        <v>1</v>
      </c>
      <c r="D46" s="141" t="str">
        <f t="shared" si="1"/>
        <v>Chính tả</v>
      </c>
      <c r="E46" s="8" t="str">
        <f t="shared" si="3"/>
        <v>1Chính tả</v>
      </c>
      <c r="F46" s="142">
        <v>1</v>
      </c>
      <c r="G46" s="143" t="s">
        <v>7</v>
      </c>
      <c r="H46" s="143"/>
      <c r="I46" s="143"/>
      <c r="J46" s="145" t="s">
        <v>163</v>
      </c>
      <c r="K46" s="14" t="s">
        <v>879</v>
      </c>
      <c r="L46" s="7"/>
      <c r="M46" s="7"/>
      <c r="N46" s="12">
        <v>37</v>
      </c>
      <c r="P46" s="8"/>
    </row>
    <row r="47" spans="3:16" ht="13.5" x14ac:dyDescent="0.2">
      <c r="C47" s="140">
        <f t="shared" si="0"/>
        <v>2</v>
      </c>
      <c r="D47" s="141" t="str">
        <f t="shared" si="1"/>
        <v>Chính tả</v>
      </c>
      <c r="E47" s="8" t="str">
        <f t="shared" si="3"/>
        <v>2Chính tả</v>
      </c>
      <c r="F47" s="142">
        <v>2</v>
      </c>
      <c r="G47" s="143" t="s">
        <v>7</v>
      </c>
      <c r="H47" s="143"/>
      <c r="I47" s="143"/>
      <c r="J47" s="145" t="s">
        <v>164</v>
      </c>
      <c r="K47" s="14" t="s">
        <v>879</v>
      </c>
      <c r="L47" s="7"/>
      <c r="M47" s="7"/>
      <c r="N47" s="12">
        <v>38</v>
      </c>
      <c r="P47" s="8"/>
    </row>
    <row r="48" spans="3:16" ht="13.5" x14ac:dyDescent="0.2">
      <c r="C48" s="140">
        <f t="shared" si="0"/>
        <v>3</v>
      </c>
      <c r="D48" s="141" t="str">
        <f t="shared" si="1"/>
        <v>Chính tả</v>
      </c>
      <c r="E48" s="8" t="str">
        <f t="shared" si="3"/>
        <v>3Chính tả</v>
      </c>
      <c r="F48" s="142">
        <v>3</v>
      </c>
      <c r="G48" s="143" t="s">
        <v>7</v>
      </c>
      <c r="H48" s="143"/>
      <c r="I48" s="143"/>
      <c r="J48" s="145" t="s">
        <v>165</v>
      </c>
      <c r="K48" s="14" t="s">
        <v>879</v>
      </c>
      <c r="L48" s="7"/>
      <c r="M48" s="7"/>
      <c r="N48" s="12">
        <v>39</v>
      </c>
      <c r="P48" s="8"/>
    </row>
    <row r="49" spans="3:16" ht="13.5" x14ac:dyDescent="0.2">
      <c r="C49" s="140">
        <f t="shared" si="0"/>
        <v>4</v>
      </c>
      <c r="D49" s="141" t="str">
        <f t="shared" si="1"/>
        <v>Chính tả</v>
      </c>
      <c r="E49" s="8" t="str">
        <f t="shared" si="3"/>
        <v>4Chính tả</v>
      </c>
      <c r="F49" s="142">
        <v>4</v>
      </c>
      <c r="G49" s="143" t="s">
        <v>7</v>
      </c>
      <c r="H49" s="143"/>
      <c r="I49" s="143"/>
      <c r="J49" s="145" t="s">
        <v>166</v>
      </c>
      <c r="K49" s="14" t="s">
        <v>879</v>
      </c>
      <c r="L49" s="7"/>
      <c r="M49" s="7"/>
      <c r="N49" s="12">
        <v>40</v>
      </c>
      <c r="P49" s="8"/>
    </row>
    <row r="50" spans="3:16" ht="13.5" x14ac:dyDescent="0.2">
      <c r="C50" s="140">
        <f t="shared" si="0"/>
        <v>5</v>
      </c>
      <c r="D50" s="141" t="str">
        <f t="shared" si="1"/>
        <v>Chính tả</v>
      </c>
      <c r="E50" s="8" t="str">
        <f t="shared" si="3"/>
        <v>5Chính tả</v>
      </c>
      <c r="F50" s="142">
        <v>5</v>
      </c>
      <c r="G50" s="143" t="s">
        <v>7</v>
      </c>
      <c r="H50" s="143"/>
      <c r="I50" s="143"/>
      <c r="J50" s="146" t="s">
        <v>167</v>
      </c>
      <c r="K50" s="14" t="s">
        <v>879</v>
      </c>
      <c r="L50" s="7"/>
      <c r="M50" s="7"/>
      <c r="N50" s="12">
        <v>41</v>
      </c>
      <c r="P50" s="8"/>
    </row>
    <row r="51" spans="3:16" ht="13.5" x14ac:dyDescent="0.2">
      <c r="C51" s="140">
        <f t="shared" si="0"/>
        <v>6</v>
      </c>
      <c r="D51" s="141" t="str">
        <f t="shared" si="1"/>
        <v>Chính tả</v>
      </c>
      <c r="E51" s="8" t="str">
        <f t="shared" si="3"/>
        <v>6Chính tả</v>
      </c>
      <c r="F51" s="142">
        <v>6</v>
      </c>
      <c r="G51" s="143" t="s">
        <v>7</v>
      </c>
      <c r="H51" s="143"/>
      <c r="I51" s="143"/>
      <c r="J51" s="147" t="s">
        <v>168</v>
      </c>
      <c r="K51" s="14" t="s">
        <v>879</v>
      </c>
      <c r="L51" s="13"/>
      <c r="M51" s="13"/>
      <c r="N51" s="12">
        <v>42</v>
      </c>
      <c r="P51" s="8"/>
    </row>
    <row r="52" spans="3:16" ht="13.5" x14ac:dyDescent="0.2">
      <c r="C52" s="140">
        <f t="shared" si="0"/>
        <v>7</v>
      </c>
      <c r="D52" s="141" t="str">
        <f t="shared" si="1"/>
        <v>Chính tả</v>
      </c>
      <c r="E52" s="8" t="str">
        <f t="shared" si="3"/>
        <v>7Chính tả</v>
      </c>
      <c r="F52" s="142">
        <v>7</v>
      </c>
      <c r="G52" s="143" t="s">
        <v>7</v>
      </c>
      <c r="H52" s="143"/>
      <c r="I52" s="143"/>
      <c r="J52" s="147" t="s">
        <v>169</v>
      </c>
      <c r="K52" s="14" t="s">
        <v>879</v>
      </c>
      <c r="L52" s="13"/>
      <c r="M52" s="13"/>
      <c r="N52" s="12">
        <v>43</v>
      </c>
      <c r="P52" s="8"/>
    </row>
    <row r="53" spans="3:16" ht="13.5" x14ac:dyDescent="0.2">
      <c r="C53" s="140">
        <f t="shared" si="0"/>
        <v>8</v>
      </c>
      <c r="D53" s="141" t="str">
        <f t="shared" si="1"/>
        <v>Chính tả</v>
      </c>
      <c r="E53" s="8" t="str">
        <f t="shared" si="3"/>
        <v>8Chính tả</v>
      </c>
      <c r="F53" s="142">
        <v>8</v>
      </c>
      <c r="G53" s="143" t="s">
        <v>7</v>
      </c>
      <c r="H53" s="143"/>
      <c r="I53" s="143"/>
      <c r="J53" s="147" t="s">
        <v>170</v>
      </c>
      <c r="K53" s="14" t="s">
        <v>879</v>
      </c>
      <c r="L53" s="13"/>
      <c r="M53" s="13"/>
      <c r="N53" s="12">
        <v>44</v>
      </c>
      <c r="P53" s="8"/>
    </row>
    <row r="54" spans="3:16" ht="13.5" x14ac:dyDescent="0.2">
      <c r="C54" s="140">
        <f t="shared" si="0"/>
        <v>9</v>
      </c>
      <c r="D54" s="141" t="str">
        <f t="shared" si="1"/>
        <v>Chính tả</v>
      </c>
      <c r="E54" s="8" t="str">
        <f t="shared" si="3"/>
        <v>9Chính tả</v>
      </c>
      <c r="F54" s="142">
        <v>9</v>
      </c>
      <c r="G54" s="143" t="s">
        <v>7</v>
      </c>
      <c r="H54" s="143"/>
      <c r="I54" s="143"/>
      <c r="J54" s="147" t="s">
        <v>171</v>
      </c>
      <c r="K54" s="14" t="s">
        <v>879</v>
      </c>
      <c r="L54" s="13"/>
      <c r="M54" s="13"/>
      <c r="N54" s="12">
        <v>45</v>
      </c>
      <c r="P54" s="8"/>
    </row>
    <row r="55" spans="3:16" ht="13.5" x14ac:dyDescent="0.2">
      <c r="C55" s="140">
        <f t="shared" si="0"/>
        <v>10</v>
      </c>
      <c r="D55" s="141" t="str">
        <f t="shared" si="1"/>
        <v>Chính tả</v>
      </c>
      <c r="E55" s="8" t="str">
        <f t="shared" si="3"/>
        <v>10Chính tả</v>
      </c>
      <c r="F55" s="142">
        <v>10</v>
      </c>
      <c r="G55" s="143" t="s">
        <v>7</v>
      </c>
      <c r="H55" s="143"/>
      <c r="I55" s="143"/>
      <c r="J55" s="147" t="s">
        <v>172</v>
      </c>
      <c r="K55" s="14" t="s">
        <v>879</v>
      </c>
      <c r="L55" s="13"/>
      <c r="M55" s="13"/>
      <c r="N55" s="12">
        <v>46</v>
      </c>
      <c r="P55" s="8"/>
    </row>
    <row r="56" spans="3:16" x14ac:dyDescent="0.2">
      <c r="C56" s="140">
        <f t="shared" si="0"/>
        <v>11</v>
      </c>
      <c r="D56" s="141" t="str">
        <f t="shared" si="1"/>
        <v>Chính tả</v>
      </c>
      <c r="E56" s="8" t="str">
        <f t="shared" si="3"/>
        <v>11Chính tả</v>
      </c>
      <c r="F56" s="142">
        <v>11</v>
      </c>
      <c r="G56" s="143" t="s">
        <v>7</v>
      </c>
      <c r="H56" s="143"/>
      <c r="I56" s="143"/>
      <c r="J56" s="147" t="s">
        <v>173</v>
      </c>
      <c r="K56" s="14" t="s">
        <v>879</v>
      </c>
      <c r="O56" s="9"/>
      <c r="P56" s="8"/>
    </row>
    <row r="57" spans="3:16" x14ac:dyDescent="0.2">
      <c r="C57" s="140">
        <f t="shared" si="0"/>
        <v>12</v>
      </c>
      <c r="D57" s="141" t="str">
        <f t="shared" si="1"/>
        <v>Chính tả</v>
      </c>
      <c r="E57" s="8" t="str">
        <f t="shared" si="3"/>
        <v>12Chính tả</v>
      </c>
      <c r="F57" s="142">
        <v>12</v>
      </c>
      <c r="G57" s="143" t="s">
        <v>7</v>
      </c>
      <c r="H57" s="143"/>
      <c r="I57" s="143"/>
      <c r="J57" s="147" t="s">
        <v>174</v>
      </c>
      <c r="K57" s="14" t="s">
        <v>879</v>
      </c>
      <c r="O57" s="9"/>
      <c r="P57" s="8"/>
    </row>
    <row r="58" spans="3:16" x14ac:dyDescent="0.2">
      <c r="C58" s="140">
        <f t="shared" si="0"/>
        <v>13</v>
      </c>
      <c r="D58" s="141" t="str">
        <f t="shared" si="1"/>
        <v>Chính tả</v>
      </c>
      <c r="E58" s="8" t="str">
        <f t="shared" si="3"/>
        <v>13Chính tả</v>
      </c>
      <c r="F58" s="142">
        <v>13</v>
      </c>
      <c r="G58" s="143" t="s">
        <v>7</v>
      </c>
      <c r="H58" s="143"/>
      <c r="I58" s="143"/>
      <c r="J58" s="147" t="s">
        <v>175</v>
      </c>
      <c r="K58" s="14" t="s">
        <v>879</v>
      </c>
      <c r="O58" s="9"/>
      <c r="P58" s="8"/>
    </row>
    <row r="59" spans="3:16" x14ac:dyDescent="0.2">
      <c r="C59" s="140">
        <f t="shared" si="0"/>
        <v>14</v>
      </c>
      <c r="D59" s="141" t="str">
        <f t="shared" si="1"/>
        <v>Chính tả</v>
      </c>
      <c r="E59" s="8" t="str">
        <f t="shared" si="3"/>
        <v>14Chính tả</v>
      </c>
      <c r="F59" s="142">
        <v>14</v>
      </c>
      <c r="G59" s="143" t="s">
        <v>7</v>
      </c>
      <c r="H59" s="143"/>
      <c r="I59" s="143"/>
      <c r="J59" s="147" t="s">
        <v>176</v>
      </c>
      <c r="K59" s="14" t="s">
        <v>879</v>
      </c>
      <c r="O59" s="9"/>
      <c r="P59" s="8"/>
    </row>
    <row r="60" spans="3:16" x14ac:dyDescent="0.2">
      <c r="C60" s="140">
        <f t="shared" si="0"/>
        <v>15</v>
      </c>
      <c r="D60" s="141" t="str">
        <f t="shared" si="1"/>
        <v>Chính tả</v>
      </c>
      <c r="E60" s="8" t="str">
        <f t="shared" si="3"/>
        <v>15Chính tả</v>
      </c>
      <c r="F60" s="142">
        <v>15</v>
      </c>
      <c r="G60" s="143" t="s">
        <v>7</v>
      </c>
      <c r="H60" s="143"/>
      <c r="I60" s="143"/>
      <c r="J60" s="145" t="s">
        <v>177</v>
      </c>
      <c r="K60" s="14" t="s">
        <v>879</v>
      </c>
      <c r="O60" s="9"/>
      <c r="P60" s="8"/>
    </row>
    <row r="61" spans="3:16" x14ac:dyDescent="0.2">
      <c r="C61" s="140">
        <f t="shared" si="0"/>
        <v>16</v>
      </c>
      <c r="D61" s="141" t="str">
        <f t="shared" si="1"/>
        <v>Chính tả</v>
      </c>
      <c r="E61" s="8" t="str">
        <f t="shared" si="3"/>
        <v>16Chính tả</v>
      </c>
      <c r="F61" s="142">
        <v>16</v>
      </c>
      <c r="G61" s="143" t="s">
        <v>7</v>
      </c>
      <c r="H61" s="143"/>
      <c r="I61" s="143"/>
      <c r="J61" s="145" t="s">
        <v>178</v>
      </c>
      <c r="K61" s="14" t="s">
        <v>879</v>
      </c>
      <c r="O61" s="9"/>
      <c r="P61" s="8"/>
    </row>
    <row r="62" spans="3:16" x14ac:dyDescent="0.2">
      <c r="C62" s="140">
        <f t="shared" si="0"/>
        <v>17</v>
      </c>
      <c r="D62" s="141" t="str">
        <f t="shared" si="1"/>
        <v>Chính tả</v>
      </c>
      <c r="E62" s="8" t="str">
        <f t="shared" si="3"/>
        <v>17Chính tả</v>
      </c>
      <c r="F62" s="142">
        <v>17</v>
      </c>
      <c r="G62" s="143" t="s">
        <v>7</v>
      </c>
      <c r="H62" s="143"/>
      <c r="I62" s="143"/>
      <c r="J62" s="145" t="s">
        <v>179</v>
      </c>
      <c r="K62" s="14" t="s">
        <v>879</v>
      </c>
      <c r="O62" s="9"/>
      <c r="P62" s="8"/>
    </row>
    <row r="63" spans="3:16" x14ac:dyDescent="0.2">
      <c r="C63" s="140">
        <f t="shared" si="0"/>
        <v>18</v>
      </c>
      <c r="D63" s="141" t="str">
        <f t="shared" si="1"/>
        <v>Chính tả</v>
      </c>
      <c r="E63" s="8" t="str">
        <f t="shared" si="3"/>
        <v>18Chính tả</v>
      </c>
      <c r="F63" s="142">
        <v>18</v>
      </c>
      <c r="G63" s="143" t="s">
        <v>7</v>
      </c>
      <c r="H63" s="143"/>
      <c r="I63" s="143"/>
      <c r="J63" s="145" t="s">
        <v>179</v>
      </c>
      <c r="K63" s="14" t="s">
        <v>879</v>
      </c>
      <c r="O63" s="9"/>
      <c r="P63" s="8"/>
    </row>
    <row r="64" spans="3:16" x14ac:dyDescent="0.2">
      <c r="C64" s="140">
        <f t="shared" si="0"/>
        <v>19</v>
      </c>
      <c r="D64" s="141" t="str">
        <f t="shared" si="1"/>
        <v>Chính tả</v>
      </c>
      <c r="E64" s="8" t="str">
        <f t="shared" si="3"/>
        <v>19Chính tả</v>
      </c>
      <c r="F64" s="142">
        <v>19</v>
      </c>
      <c r="G64" s="143" t="s">
        <v>7</v>
      </c>
      <c r="H64" s="143"/>
      <c r="I64" s="143"/>
      <c r="J64" s="145" t="s">
        <v>181</v>
      </c>
      <c r="K64" s="14" t="s">
        <v>879</v>
      </c>
      <c r="O64" s="9"/>
      <c r="P64" s="8"/>
    </row>
    <row r="65" spans="3:16" x14ac:dyDescent="0.2">
      <c r="C65" s="140">
        <f t="shared" si="0"/>
        <v>20</v>
      </c>
      <c r="D65" s="141" t="str">
        <f t="shared" si="1"/>
        <v>Chính tả</v>
      </c>
      <c r="E65" s="8" t="str">
        <f t="shared" si="3"/>
        <v>20Chính tả</v>
      </c>
      <c r="F65" s="142">
        <v>20</v>
      </c>
      <c r="G65" s="143" t="s">
        <v>7</v>
      </c>
      <c r="H65" s="143"/>
      <c r="I65" s="143"/>
      <c r="J65" s="145" t="s">
        <v>182</v>
      </c>
      <c r="K65" s="14" t="s">
        <v>879</v>
      </c>
      <c r="O65" s="9"/>
      <c r="P65" s="8"/>
    </row>
    <row r="66" spans="3:16" x14ac:dyDescent="0.2">
      <c r="C66" s="140">
        <f t="shared" si="0"/>
        <v>21</v>
      </c>
      <c r="D66" s="141" t="str">
        <f t="shared" si="1"/>
        <v>Chính tả</v>
      </c>
      <c r="E66" s="8" t="str">
        <f t="shared" si="3"/>
        <v>21Chính tả</v>
      </c>
      <c r="F66" s="142">
        <v>21</v>
      </c>
      <c r="G66" s="143" t="s">
        <v>7</v>
      </c>
      <c r="H66" s="143"/>
      <c r="I66" s="143"/>
      <c r="J66" s="145" t="s">
        <v>183</v>
      </c>
      <c r="K66" s="14" t="s">
        <v>879</v>
      </c>
      <c r="O66" s="9"/>
      <c r="P66" s="8"/>
    </row>
    <row r="67" spans="3:16" x14ac:dyDescent="0.2">
      <c r="C67" s="140">
        <f t="shared" si="0"/>
        <v>22</v>
      </c>
      <c r="D67" s="141" t="str">
        <f t="shared" si="1"/>
        <v>Chính tả</v>
      </c>
      <c r="E67" s="8" t="s">
        <v>20</v>
      </c>
      <c r="F67" s="142">
        <v>22</v>
      </c>
      <c r="G67" s="143" t="s">
        <v>7</v>
      </c>
      <c r="H67" s="143"/>
      <c r="I67" s="143"/>
      <c r="J67" s="145" t="s">
        <v>184</v>
      </c>
      <c r="K67" s="14" t="s">
        <v>879</v>
      </c>
      <c r="O67" s="9"/>
      <c r="P67" s="8"/>
    </row>
    <row r="68" spans="3:16" x14ac:dyDescent="0.2">
      <c r="C68" s="140">
        <f t="shared" si="0"/>
        <v>23</v>
      </c>
      <c r="D68" s="141" t="str">
        <f t="shared" si="1"/>
        <v>Chính tả</v>
      </c>
      <c r="E68" s="8" t="str">
        <f t="shared" ref="E68:E131" si="4">+C68&amp;D68</f>
        <v>23Chính tả</v>
      </c>
      <c r="F68" s="142">
        <v>23</v>
      </c>
      <c r="G68" s="143" t="s">
        <v>7</v>
      </c>
      <c r="H68" s="143"/>
      <c r="I68" s="143"/>
      <c r="J68" s="145" t="s">
        <v>185</v>
      </c>
      <c r="K68" s="14" t="s">
        <v>879</v>
      </c>
      <c r="O68" s="9"/>
      <c r="P68" s="8"/>
    </row>
    <row r="69" spans="3:16" x14ac:dyDescent="0.2">
      <c r="C69" s="140">
        <f t="shared" si="0"/>
        <v>24</v>
      </c>
      <c r="D69" s="141" t="str">
        <f t="shared" si="1"/>
        <v>Chính tả</v>
      </c>
      <c r="E69" s="8" t="str">
        <f t="shared" si="4"/>
        <v>24Chính tả</v>
      </c>
      <c r="F69" s="142">
        <v>24</v>
      </c>
      <c r="G69" s="143" t="s">
        <v>7</v>
      </c>
      <c r="H69" s="143"/>
      <c r="I69" s="143"/>
      <c r="J69" s="145" t="s">
        <v>186</v>
      </c>
      <c r="K69" s="14" t="s">
        <v>879</v>
      </c>
      <c r="O69" s="9"/>
      <c r="P69" s="8"/>
    </row>
    <row r="70" spans="3:16" x14ac:dyDescent="0.2">
      <c r="C70" s="140">
        <f t="shared" si="0"/>
        <v>25</v>
      </c>
      <c r="D70" s="141" t="str">
        <f t="shared" si="1"/>
        <v>Chính tả</v>
      </c>
      <c r="E70" s="8" t="str">
        <f t="shared" si="4"/>
        <v>25Chính tả</v>
      </c>
      <c r="F70" s="142">
        <v>25</v>
      </c>
      <c r="G70" s="14" t="s">
        <v>7</v>
      </c>
      <c r="H70" s="14"/>
      <c r="I70" s="14"/>
      <c r="J70" s="147" t="s">
        <v>187</v>
      </c>
      <c r="K70" s="14" t="s">
        <v>879</v>
      </c>
      <c r="O70" s="9"/>
      <c r="P70" s="8"/>
    </row>
    <row r="71" spans="3:16" x14ac:dyDescent="0.2">
      <c r="C71" s="140">
        <f t="shared" si="0"/>
        <v>26</v>
      </c>
      <c r="D71" s="141" t="str">
        <f t="shared" si="1"/>
        <v>Chính tả</v>
      </c>
      <c r="E71" s="8" t="str">
        <f t="shared" si="4"/>
        <v>26Chính tả</v>
      </c>
      <c r="F71" s="142">
        <v>26</v>
      </c>
      <c r="G71" s="143" t="s">
        <v>7</v>
      </c>
      <c r="H71" s="143"/>
      <c r="I71" s="143"/>
      <c r="J71" s="147" t="s">
        <v>188</v>
      </c>
      <c r="K71" s="14" t="s">
        <v>879</v>
      </c>
      <c r="O71" s="9"/>
      <c r="P71" s="8"/>
    </row>
    <row r="72" spans="3:16" x14ac:dyDescent="0.2">
      <c r="C72" s="140">
        <f t="shared" si="0"/>
        <v>27</v>
      </c>
      <c r="D72" s="141" t="str">
        <f t="shared" si="1"/>
        <v>Chính tả</v>
      </c>
      <c r="E72" s="8" t="str">
        <f t="shared" si="4"/>
        <v>27Chính tả</v>
      </c>
      <c r="F72" s="142">
        <v>27</v>
      </c>
      <c r="G72" s="143" t="s">
        <v>7</v>
      </c>
      <c r="H72" s="143"/>
      <c r="I72" s="143"/>
      <c r="J72" s="147" t="s">
        <v>189</v>
      </c>
      <c r="K72" s="14" t="s">
        <v>879</v>
      </c>
      <c r="O72" s="9"/>
      <c r="P72" s="8"/>
    </row>
    <row r="73" spans="3:16" x14ac:dyDescent="0.2">
      <c r="C73" s="140">
        <f t="shared" si="0"/>
        <v>28</v>
      </c>
      <c r="D73" s="141" t="str">
        <f t="shared" si="1"/>
        <v>Chính tả</v>
      </c>
      <c r="E73" s="8" t="str">
        <f t="shared" si="4"/>
        <v>28Chính tả</v>
      </c>
      <c r="F73" s="142">
        <v>28</v>
      </c>
      <c r="G73" s="143" t="s">
        <v>7</v>
      </c>
      <c r="H73" s="143"/>
      <c r="I73" s="143"/>
      <c r="J73" s="147" t="s">
        <v>190</v>
      </c>
      <c r="K73" s="14" t="s">
        <v>879</v>
      </c>
      <c r="O73" s="9"/>
      <c r="P73" s="8"/>
    </row>
    <row r="74" spans="3:16" x14ac:dyDescent="0.2">
      <c r="C74" s="140">
        <f t="shared" ref="C74:C137" si="5">IF(G74&lt;&gt;G73,1,C73+1)</f>
        <v>29</v>
      </c>
      <c r="D74" s="141" t="str">
        <f t="shared" ref="D74:D137" si="6">+VLOOKUP(G74,$L$10:$M$50,2,0)</f>
        <v>Chính tả</v>
      </c>
      <c r="E74" s="8" t="str">
        <f t="shared" si="4"/>
        <v>29Chính tả</v>
      </c>
      <c r="F74" s="142">
        <v>29</v>
      </c>
      <c r="G74" s="143" t="s">
        <v>7</v>
      </c>
      <c r="H74" s="143"/>
      <c r="I74" s="143"/>
      <c r="J74" s="147" t="s">
        <v>191</v>
      </c>
      <c r="K74" s="14" t="s">
        <v>879</v>
      </c>
      <c r="O74" s="9"/>
      <c r="P74" s="8"/>
    </row>
    <row r="75" spans="3:16" x14ac:dyDescent="0.2">
      <c r="C75" s="140">
        <f t="shared" si="5"/>
        <v>30</v>
      </c>
      <c r="D75" s="141" t="str">
        <f t="shared" si="6"/>
        <v>Chính tả</v>
      </c>
      <c r="E75" s="8" t="str">
        <f t="shared" si="4"/>
        <v>30Chính tả</v>
      </c>
      <c r="F75" s="142">
        <v>30</v>
      </c>
      <c r="G75" s="143" t="s">
        <v>7</v>
      </c>
      <c r="H75" s="143"/>
      <c r="I75" s="143"/>
      <c r="J75" s="147" t="s">
        <v>192</v>
      </c>
      <c r="K75" s="14" t="s">
        <v>879</v>
      </c>
      <c r="O75" s="9"/>
      <c r="P75" s="8"/>
    </row>
    <row r="76" spans="3:16" x14ac:dyDescent="0.2">
      <c r="C76" s="140">
        <f t="shared" si="5"/>
        <v>31</v>
      </c>
      <c r="D76" s="141" t="str">
        <f t="shared" si="6"/>
        <v>Chính tả</v>
      </c>
      <c r="E76" s="8" t="str">
        <f t="shared" si="4"/>
        <v>31Chính tả</v>
      </c>
      <c r="F76" s="142">
        <v>31</v>
      </c>
      <c r="G76" s="143" t="s">
        <v>7</v>
      </c>
      <c r="H76" s="143"/>
      <c r="I76" s="143"/>
      <c r="J76" s="147" t="s">
        <v>193</v>
      </c>
      <c r="K76" s="14" t="s">
        <v>879</v>
      </c>
      <c r="O76" s="9"/>
      <c r="P76" s="8"/>
    </row>
    <row r="77" spans="3:16" x14ac:dyDescent="0.2">
      <c r="C77" s="140">
        <f t="shared" si="5"/>
        <v>32</v>
      </c>
      <c r="D77" s="141" t="str">
        <f t="shared" si="6"/>
        <v>Chính tả</v>
      </c>
      <c r="E77" s="8" t="str">
        <f t="shared" si="4"/>
        <v>32Chính tả</v>
      </c>
      <c r="F77" s="142">
        <v>32</v>
      </c>
      <c r="G77" s="143" t="s">
        <v>7</v>
      </c>
      <c r="H77" s="143"/>
      <c r="I77" s="143"/>
      <c r="J77" s="147" t="s">
        <v>194</v>
      </c>
      <c r="K77" s="14" t="s">
        <v>879</v>
      </c>
      <c r="O77" s="9"/>
      <c r="P77" s="8"/>
    </row>
    <row r="78" spans="3:16" x14ac:dyDescent="0.2">
      <c r="C78" s="140">
        <f t="shared" si="5"/>
        <v>33</v>
      </c>
      <c r="D78" s="141" t="str">
        <f t="shared" si="6"/>
        <v>Chính tả</v>
      </c>
      <c r="E78" s="8" t="str">
        <f t="shared" si="4"/>
        <v>33Chính tả</v>
      </c>
      <c r="F78" s="142">
        <v>33</v>
      </c>
      <c r="G78" s="143" t="s">
        <v>7</v>
      </c>
      <c r="H78" s="143"/>
      <c r="I78" s="143"/>
      <c r="J78" s="145" t="s">
        <v>195</v>
      </c>
      <c r="K78" s="14" t="s">
        <v>879</v>
      </c>
      <c r="O78" s="9"/>
      <c r="P78" s="8"/>
    </row>
    <row r="79" spans="3:16" x14ac:dyDescent="0.2">
      <c r="C79" s="140">
        <f t="shared" si="5"/>
        <v>34</v>
      </c>
      <c r="D79" s="141" t="str">
        <f t="shared" si="6"/>
        <v>Chính tả</v>
      </c>
      <c r="E79" s="8" t="str">
        <f t="shared" si="4"/>
        <v>34Chính tả</v>
      </c>
      <c r="F79" s="142">
        <v>34</v>
      </c>
      <c r="G79" s="143" t="s">
        <v>7</v>
      </c>
      <c r="H79" s="143"/>
      <c r="I79" s="143"/>
      <c r="J79" s="145" t="s">
        <v>196</v>
      </c>
      <c r="K79" s="14" t="s">
        <v>879</v>
      </c>
      <c r="O79" s="9"/>
      <c r="P79" s="8"/>
    </row>
    <row r="80" spans="3:16" x14ac:dyDescent="0.2">
      <c r="C80" s="140">
        <f t="shared" si="5"/>
        <v>35</v>
      </c>
      <c r="D80" s="141" t="str">
        <f t="shared" si="6"/>
        <v>Chính tả</v>
      </c>
      <c r="E80" s="8" t="str">
        <f t="shared" si="4"/>
        <v>35Chính tả</v>
      </c>
      <c r="F80" s="142">
        <v>35</v>
      </c>
      <c r="G80" s="143" t="s">
        <v>7</v>
      </c>
      <c r="H80" s="143"/>
      <c r="I80" s="143"/>
      <c r="J80" s="145" t="s">
        <v>197</v>
      </c>
      <c r="K80" s="14" t="s">
        <v>879</v>
      </c>
      <c r="O80" s="9"/>
      <c r="P80" s="8"/>
    </row>
    <row r="81" spans="3:16" x14ac:dyDescent="0.2">
      <c r="C81" s="140">
        <f t="shared" si="5"/>
        <v>36</v>
      </c>
      <c r="D81" s="141" t="str">
        <f t="shared" si="6"/>
        <v>Chính tả</v>
      </c>
      <c r="E81" s="8" t="str">
        <f t="shared" si="4"/>
        <v>36Chính tả</v>
      </c>
      <c r="F81" s="142">
        <v>36</v>
      </c>
      <c r="G81" s="143" t="s">
        <v>7</v>
      </c>
      <c r="H81" s="143"/>
      <c r="I81" s="143"/>
      <c r="J81" s="145" t="s">
        <v>197</v>
      </c>
      <c r="K81" s="14" t="s">
        <v>879</v>
      </c>
      <c r="O81" s="9"/>
      <c r="P81" s="8"/>
    </row>
    <row r="82" spans="3:16" x14ac:dyDescent="0.2">
      <c r="C82" s="140">
        <f t="shared" si="5"/>
        <v>37</v>
      </c>
      <c r="D82" s="141" t="str">
        <f t="shared" si="6"/>
        <v>Chính tả</v>
      </c>
      <c r="E82" s="8" t="str">
        <f t="shared" si="4"/>
        <v>37Chính tả</v>
      </c>
      <c r="F82" s="142">
        <v>37</v>
      </c>
      <c r="G82" s="143" t="s">
        <v>7</v>
      </c>
      <c r="H82" s="143"/>
      <c r="I82" s="143"/>
      <c r="J82" s="145" t="s">
        <v>198</v>
      </c>
      <c r="K82" s="14" t="s">
        <v>879</v>
      </c>
      <c r="O82" s="9"/>
      <c r="P82" s="8"/>
    </row>
    <row r="83" spans="3:16" x14ac:dyDescent="0.2">
      <c r="C83" s="140">
        <f t="shared" si="5"/>
        <v>38</v>
      </c>
      <c r="D83" s="141" t="str">
        <f t="shared" si="6"/>
        <v>Chính tả</v>
      </c>
      <c r="E83" s="8" t="str">
        <f t="shared" si="4"/>
        <v>38Chính tả</v>
      </c>
      <c r="F83" s="142">
        <v>38</v>
      </c>
      <c r="G83" s="143" t="s">
        <v>7</v>
      </c>
      <c r="H83" s="143"/>
      <c r="I83" s="143"/>
      <c r="J83" s="145" t="s">
        <v>199</v>
      </c>
      <c r="K83" s="14" t="s">
        <v>879</v>
      </c>
      <c r="O83" s="9"/>
      <c r="P83" s="8"/>
    </row>
    <row r="84" spans="3:16" x14ac:dyDescent="0.2">
      <c r="C84" s="140">
        <f t="shared" si="5"/>
        <v>39</v>
      </c>
      <c r="D84" s="141" t="str">
        <f t="shared" si="6"/>
        <v>Chính tả</v>
      </c>
      <c r="E84" s="8" t="str">
        <f t="shared" si="4"/>
        <v>39Chính tả</v>
      </c>
      <c r="F84" s="142">
        <v>39</v>
      </c>
      <c r="G84" s="143" t="s">
        <v>7</v>
      </c>
      <c r="H84" s="143"/>
      <c r="I84" s="143"/>
      <c r="J84" s="145" t="s">
        <v>200</v>
      </c>
      <c r="K84" s="14" t="s">
        <v>879</v>
      </c>
      <c r="O84" s="9"/>
      <c r="P84" s="8"/>
    </row>
    <row r="85" spans="3:16" x14ac:dyDescent="0.2">
      <c r="C85" s="140">
        <f t="shared" si="5"/>
        <v>40</v>
      </c>
      <c r="D85" s="141" t="str">
        <f t="shared" si="6"/>
        <v>Chính tả</v>
      </c>
      <c r="E85" s="8" t="str">
        <f t="shared" si="4"/>
        <v>40Chính tả</v>
      </c>
      <c r="F85" s="142">
        <v>40</v>
      </c>
      <c r="G85" s="143" t="s">
        <v>7</v>
      </c>
      <c r="H85" s="143"/>
      <c r="I85" s="143"/>
      <c r="J85" s="145" t="s">
        <v>201</v>
      </c>
      <c r="K85" s="14" t="s">
        <v>879</v>
      </c>
      <c r="O85" s="9"/>
      <c r="P85" s="8"/>
    </row>
    <row r="86" spans="3:16" x14ac:dyDescent="0.2">
      <c r="C86" s="140">
        <f t="shared" si="5"/>
        <v>41</v>
      </c>
      <c r="D86" s="141" t="str">
        <f t="shared" si="6"/>
        <v>Chính tả</v>
      </c>
      <c r="E86" s="8" t="str">
        <f t="shared" si="4"/>
        <v>41Chính tả</v>
      </c>
      <c r="F86" s="142">
        <v>41</v>
      </c>
      <c r="G86" s="143" t="s">
        <v>7</v>
      </c>
      <c r="H86" s="143"/>
      <c r="I86" s="143"/>
      <c r="J86" s="145" t="s">
        <v>202</v>
      </c>
      <c r="K86" s="14" t="s">
        <v>879</v>
      </c>
      <c r="O86" s="9"/>
      <c r="P86" s="8"/>
    </row>
    <row r="87" spans="3:16" x14ac:dyDescent="0.2">
      <c r="C87" s="140">
        <f t="shared" si="5"/>
        <v>42</v>
      </c>
      <c r="D87" s="141" t="str">
        <f t="shared" si="6"/>
        <v>Chính tả</v>
      </c>
      <c r="E87" s="8" t="str">
        <f t="shared" si="4"/>
        <v>42Chính tả</v>
      </c>
      <c r="F87" s="142">
        <v>42</v>
      </c>
      <c r="G87" s="143" t="s">
        <v>7</v>
      </c>
      <c r="H87" s="143"/>
      <c r="I87" s="143"/>
      <c r="J87" s="145" t="s">
        <v>203</v>
      </c>
      <c r="K87" s="14" t="s">
        <v>879</v>
      </c>
      <c r="O87" s="9"/>
      <c r="P87" s="8"/>
    </row>
    <row r="88" spans="3:16" x14ac:dyDescent="0.2">
      <c r="C88" s="140">
        <f t="shared" si="5"/>
        <v>43</v>
      </c>
      <c r="D88" s="141" t="str">
        <f t="shared" si="6"/>
        <v>Chính tả</v>
      </c>
      <c r="E88" s="8" t="str">
        <f t="shared" si="4"/>
        <v>43Chính tả</v>
      </c>
      <c r="F88" s="142">
        <v>43</v>
      </c>
      <c r="G88" s="143" t="s">
        <v>7</v>
      </c>
      <c r="H88" s="143"/>
      <c r="I88" s="143"/>
      <c r="J88" s="145" t="s">
        <v>204</v>
      </c>
      <c r="K88" s="14" t="s">
        <v>879</v>
      </c>
      <c r="O88" s="9"/>
      <c r="P88" s="8"/>
    </row>
    <row r="89" spans="3:16" x14ac:dyDescent="0.2">
      <c r="C89" s="140">
        <f t="shared" si="5"/>
        <v>44</v>
      </c>
      <c r="D89" s="141" t="str">
        <f t="shared" si="6"/>
        <v>Chính tả</v>
      </c>
      <c r="E89" s="8" t="str">
        <f t="shared" si="4"/>
        <v>44Chính tả</v>
      </c>
      <c r="F89" s="142">
        <v>44</v>
      </c>
      <c r="G89" s="143" t="s">
        <v>7</v>
      </c>
      <c r="H89" s="143"/>
      <c r="I89" s="143"/>
      <c r="J89" s="145" t="s">
        <v>205</v>
      </c>
      <c r="K89" s="14" t="s">
        <v>879</v>
      </c>
      <c r="O89" s="9"/>
      <c r="P89" s="8"/>
    </row>
    <row r="90" spans="3:16" x14ac:dyDescent="0.2">
      <c r="C90" s="140">
        <f t="shared" si="5"/>
        <v>45</v>
      </c>
      <c r="D90" s="141" t="str">
        <f t="shared" si="6"/>
        <v>Chính tả</v>
      </c>
      <c r="E90" s="8" t="str">
        <f t="shared" si="4"/>
        <v>45Chính tả</v>
      </c>
      <c r="F90" s="142">
        <v>45</v>
      </c>
      <c r="G90" s="143" t="s">
        <v>7</v>
      </c>
      <c r="H90" s="143"/>
      <c r="I90" s="143"/>
      <c r="J90" s="145" t="s">
        <v>206</v>
      </c>
      <c r="K90" s="14" t="s">
        <v>879</v>
      </c>
      <c r="O90" s="9"/>
      <c r="P90" s="8"/>
    </row>
    <row r="91" spans="3:16" x14ac:dyDescent="0.2">
      <c r="C91" s="140">
        <f t="shared" si="5"/>
        <v>46</v>
      </c>
      <c r="D91" s="141" t="str">
        <f t="shared" si="6"/>
        <v>Chính tả</v>
      </c>
      <c r="E91" s="8" t="str">
        <f t="shared" si="4"/>
        <v>46Chính tả</v>
      </c>
      <c r="F91" s="142">
        <v>46</v>
      </c>
      <c r="G91" s="143" t="s">
        <v>7</v>
      </c>
      <c r="H91" s="143"/>
      <c r="I91" s="143"/>
      <c r="J91" s="145" t="s">
        <v>207</v>
      </c>
      <c r="K91" s="14" t="s">
        <v>879</v>
      </c>
      <c r="O91" s="9"/>
      <c r="P91" s="8"/>
    </row>
    <row r="92" spans="3:16" x14ac:dyDescent="0.2">
      <c r="C92" s="140">
        <f t="shared" si="5"/>
        <v>47</v>
      </c>
      <c r="D92" s="141" t="str">
        <f t="shared" si="6"/>
        <v>Chính tả</v>
      </c>
      <c r="E92" s="8" t="str">
        <f t="shared" si="4"/>
        <v>47Chính tả</v>
      </c>
      <c r="F92" s="142">
        <v>47</v>
      </c>
      <c r="G92" s="143" t="s">
        <v>7</v>
      </c>
      <c r="H92" s="143"/>
      <c r="I92" s="143"/>
      <c r="J92" s="145" t="s">
        <v>208</v>
      </c>
      <c r="K92" s="14" t="s">
        <v>879</v>
      </c>
      <c r="O92" s="9"/>
      <c r="P92" s="8"/>
    </row>
    <row r="93" spans="3:16" x14ac:dyDescent="0.2">
      <c r="C93" s="140">
        <f t="shared" si="5"/>
        <v>48</v>
      </c>
      <c r="D93" s="141" t="str">
        <f t="shared" si="6"/>
        <v>Chính tả</v>
      </c>
      <c r="E93" s="8" t="str">
        <f t="shared" si="4"/>
        <v>48Chính tả</v>
      </c>
      <c r="F93" s="142">
        <v>48</v>
      </c>
      <c r="G93" s="143" t="s">
        <v>7</v>
      </c>
      <c r="H93" s="143"/>
      <c r="I93" s="143"/>
      <c r="J93" s="145" t="s">
        <v>209</v>
      </c>
      <c r="K93" s="14" t="s">
        <v>879</v>
      </c>
      <c r="O93" s="9"/>
      <c r="P93" s="8"/>
    </row>
    <row r="94" spans="3:16" x14ac:dyDescent="0.2">
      <c r="C94" s="140">
        <f t="shared" si="5"/>
        <v>49</v>
      </c>
      <c r="D94" s="141" t="str">
        <f t="shared" si="6"/>
        <v>Chính tả</v>
      </c>
      <c r="E94" s="8" t="str">
        <f t="shared" si="4"/>
        <v>49Chính tả</v>
      </c>
      <c r="F94" s="142">
        <v>49</v>
      </c>
      <c r="G94" s="143" t="s">
        <v>7</v>
      </c>
      <c r="H94" s="143"/>
      <c r="I94" s="143"/>
      <c r="J94" s="145" t="s">
        <v>210</v>
      </c>
      <c r="K94" s="14" t="s">
        <v>879</v>
      </c>
      <c r="O94" s="9"/>
      <c r="P94" s="8"/>
    </row>
    <row r="95" spans="3:16" x14ac:dyDescent="0.2">
      <c r="C95" s="140">
        <f t="shared" si="5"/>
        <v>50</v>
      </c>
      <c r="D95" s="141" t="str">
        <f t="shared" si="6"/>
        <v>Chính tả</v>
      </c>
      <c r="E95" s="8" t="str">
        <f t="shared" si="4"/>
        <v>50Chính tả</v>
      </c>
      <c r="F95" s="142">
        <v>50</v>
      </c>
      <c r="G95" s="143" t="s">
        <v>7</v>
      </c>
      <c r="H95" s="143"/>
      <c r="I95" s="143"/>
      <c r="J95" s="145" t="s">
        <v>211</v>
      </c>
      <c r="K95" s="14" t="s">
        <v>879</v>
      </c>
      <c r="O95" s="9"/>
      <c r="P95" s="8"/>
    </row>
    <row r="96" spans="3:16" x14ac:dyDescent="0.2">
      <c r="C96" s="140">
        <f t="shared" si="5"/>
        <v>51</v>
      </c>
      <c r="D96" s="141" t="str">
        <f t="shared" si="6"/>
        <v>Chính tả</v>
      </c>
      <c r="E96" s="8" t="str">
        <f t="shared" si="4"/>
        <v>51Chính tả</v>
      </c>
      <c r="F96" s="142">
        <v>51</v>
      </c>
      <c r="G96" s="143" t="s">
        <v>7</v>
      </c>
      <c r="H96" s="143"/>
      <c r="I96" s="143"/>
      <c r="J96" s="145" t="s">
        <v>212</v>
      </c>
      <c r="K96" s="14" t="s">
        <v>879</v>
      </c>
      <c r="O96" s="9"/>
      <c r="P96" s="8"/>
    </row>
    <row r="97" spans="3:16" x14ac:dyDescent="0.2">
      <c r="C97" s="140">
        <f t="shared" si="5"/>
        <v>52</v>
      </c>
      <c r="D97" s="141" t="str">
        <f t="shared" si="6"/>
        <v>Chính tả</v>
      </c>
      <c r="E97" s="8" t="str">
        <f t="shared" si="4"/>
        <v>52Chính tả</v>
      </c>
      <c r="F97" s="142">
        <v>52</v>
      </c>
      <c r="G97" s="143" t="s">
        <v>7</v>
      </c>
      <c r="H97" s="143"/>
      <c r="I97" s="143"/>
      <c r="J97" s="145" t="s">
        <v>213</v>
      </c>
      <c r="K97" s="14" t="s">
        <v>879</v>
      </c>
      <c r="O97" s="9"/>
      <c r="P97" s="8"/>
    </row>
    <row r="98" spans="3:16" x14ac:dyDescent="0.2">
      <c r="C98" s="140">
        <f t="shared" si="5"/>
        <v>53</v>
      </c>
      <c r="D98" s="141" t="str">
        <f t="shared" si="6"/>
        <v>Chính tả</v>
      </c>
      <c r="E98" s="8" t="str">
        <f t="shared" si="4"/>
        <v>53Chính tả</v>
      </c>
      <c r="F98" s="142">
        <v>53</v>
      </c>
      <c r="G98" s="143" t="s">
        <v>7</v>
      </c>
      <c r="H98" s="143"/>
      <c r="I98" s="143"/>
      <c r="J98" s="145" t="s">
        <v>214</v>
      </c>
      <c r="K98" s="14" t="s">
        <v>879</v>
      </c>
      <c r="O98" s="9"/>
      <c r="P98" s="8"/>
    </row>
    <row r="99" spans="3:16" x14ac:dyDescent="0.2">
      <c r="C99" s="140">
        <f t="shared" si="5"/>
        <v>54</v>
      </c>
      <c r="D99" s="141" t="str">
        <f t="shared" si="6"/>
        <v>Chính tả</v>
      </c>
      <c r="E99" s="8" t="str">
        <f t="shared" si="4"/>
        <v>54Chính tả</v>
      </c>
      <c r="F99" s="142">
        <v>54</v>
      </c>
      <c r="G99" s="143" t="s">
        <v>7</v>
      </c>
      <c r="H99" s="143"/>
      <c r="I99" s="143"/>
      <c r="J99" s="145" t="s">
        <v>214</v>
      </c>
      <c r="K99" s="14" t="s">
        <v>879</v>
      </c>
      <c r="O99" s="9"/>
      <c r="P99" s="8"/>
    </row>
    <row r="100" spans="3:16" x14ac:dyDescent="0.2">
      <c r="C100" s="140">
        <f t="shared" si="5"/>
        <v>55</v>
      </c>
      <c r="D100" s="141" t="str">
        <f t="shared" si="6"/>
        <v>Chính tả</v>
      </c>
      <c r="E100" s="8" t="str">
        <f t="shared" si="4"/>
        <v>55Chính tả</v>
      </c>
      <c r="F100" s="142">
        <v>55</v>
      </c>
      <c r="G100" s="143" t="s">
        <v>7</v>
      </c>
      <c r="H100" s="143"/>
      <c r="I100" s="143"/>
      <c r="J100" s="145" t="s">
        <v>215</v>
      </c>
      <c r="K100" s="14" t="s">
        <v>879</v>
      </c>
      <c r="O100" s="9"/>
      <c r="P100" s="8"/>
    </row>
    <row r="101" spans="3:16" x14ac:dyDescent="0.2">
      <c r="C101" s="140">
        <f t="shared" si="5"/>
        <v>56</v>
      </c>
      <c r="D101" s="141" t="str">
        <f t="shared" si="6"/>
        <v>Chính tả</v>
      </c>
      <c r="E101" s="8" t="str">
        <f t="shared" si="4"/>
        <v>56Chính tả</v>
      </c>
      <c r="F101" s="142">
        <v>56</v>
      </c>
      <c r="G101" s="143" t="s">
        <v>7</v>
      </c>
      <c r="H101" s="143"/>
      <c r="I101" s="143"/>
      <c r="J101" s="145" t="s">
        <v>216</v>
      </c>
      <c r="K101" s="14" t="s">
        <v>879</v>
      </c>
      <c r="O101" s="9"/>
      <c r="P101" s="8"/>
    </row>
    <row r="102" spans="3:16" x14ac:dyDescent="0.2">
      <c r="C102" s="140">
        <f t="shared" si="5"/>
        <v>57</v>
      </c>
      <c r="D102" s="141" t="str">
        <f t="shared" si="6"/>
        <v>Chính tả</v>
      </c>
      <c r="E102" s="8" t="str">
        <f t="shared" si="4"/>
        <v>57Chính tả</v>
      </c>
      <c r="F102" s="142">
        <v>57</v>
      </c>
      <c r="G102" s="143" t="s">
        <v>7</v>
      </c>
      <c r="H102" s="143"/>
      <c r="I102" s="143"/>
      <c r="J102" s="145" t="s">
        <v>217</v>
      </c>
      <c r="K102" s="14" t="s">
        <v>879</v>
      </c>
      <c r="O102" s="9"/>
      <c r="P102" s="8"/>
    </row>
    <row r="103" spans="3:16" x14ac:dyDescent="0.2">
      <c r="C103" s="140">
        <f t="shared" si="5"/>
        <v>58</v>
      </c>
      <c r="D103" s="141" t="str">
        <f t="shared" si="6"/>
        <v>Chính tả</v>
      </c>
      <c r="E103" s="8" t="str">
        <f t="shared" si="4"/>
        <v>58Chính tả</v>
      </c>
      <c r="F103" s="142">
        <v>58</v>
      </c>
      <c r="G103" s="143" t="s">
        <v>7</v>
      </c>
      <c r="H103" s="143"/>
      <c r="I103" s="143"/>
      <c r="J103" s="145" t="s">
        <v>218</v>
      </c>
      <c r="K103" s="14" t="s">
        <v>879</v>
      </c>
      <c r="O103" s="9"/>
      <c r="P103" s="8"/>
    </row>
    <row r="104" spans="3:16" x14ac:dyDescent="0.2">
      <c r="C104" s="140">
        <f t="shared" si="5"/>
        <v>59</v>
      </c>
      <c r="D104" s="141" t="str">
        <f t="shared" si="6"/>
        <v>Chính tả</v>
      </c>
      <c r="E104" s="8" t="str">
        <f t="shared" si="4"/>
        <v>59Chính tả</v>
      </c>
      <c r="F104" s="142">
        <v>59</v>
      </c>
      <c r="G104" s="143" t="s">
        <v>7</v>
      </c>
      <c r="H104" s="143"/>
      <c r="I104" s="143"/>
      <c r="J104" s="145" t="s">
        <v>219</v>
      </c>
      <c r="K104" s="14" t="s">
        <v>879</v>
      </c>
      <c r="O104" s="9"/>
      <c r="P104" s="8"/>
    </row>
    <row r="105" spans="3:16" x14ac:dyDescent="0.2">
      <c r="C105" s="140">
        <f t="shared" si="5"/>
        <v>60</v>
      </c>
      <c r="D105" s="141" t="str">
        <f t="shared" si="6"/>
        <v>Chính tả</v>
      </c>
      <c r="E105" s="8" t="str">
        <f t="shared" si="4"/>
        <v>60Chính tả</v>
      </c>
      <c r="F105" s="142">
        <v>60</v>
      </c>
      <c r="G105" s="143" t="s">
        <v>7</v>
      </c>
      <c r="H105" s="143"/>
      <c r="I105" s="143"/>
      <c r="J105" s="145" t="s">
        <v>220</v>
      </c>
      <c r="K105" s="14" t="s">
        <v>879</v>
      </c>
      <c r="O105" s="9"/>
      <c r="P105" s="8"/>
    </row>
    <row r="106" spans="3:16" x14ac:dyDescent="0.2">
      <c r="C106" s="140">
        <f t="shared" si="5"/>
        <v>61</v>
      </c>
      <c r="D106" s="141" t="str">
        <f t="shared" si="6"/>
        <v>Chính tả</v>
      </c>
      <c r="E106" s="8" t="str">
        <f t="shared" si="4"/>
        <v>61Chính tả</v>
      </c>
      <c r="F106" s="142">
        <v>61</v>
      </c>
      <c r="G106" s="143" t="s">
        <v>7</v>
      </c>
      <c r="H106" s="143"/>
      <c r="I106" s="143"/>
      <c r="J106" s="145" t="s">
        <v>221</v>
      </c>
      <c r="K106" s="14" t="s">
        <v>879</v>
      </c>
      <c r="O106" s="9"/>
      <c r="P106" s="8"/>
    </row>
    <row r="107" spans="3:16" x14ac:dyDescent="0.2">
      <c r="C107" s="140">
        <f t="shared" si="5"/>
        <v>62</v>
      </c>
      <c r="D107" s="141" t="str">
        <f t="shared" si="6"/>
        <v>Chính tả</v>
      </c>
      <c r="E107" s="8" t="str">
        <f t="shared" si="4"/>
        <v>62Chính tả</v>
      </c>
      <c r="F107" s="142">
        <v>62</v>
      </c>
      <c r="G107" s="143" t="s">
        <v>7</v>
      </c>
      <c r="H107" s="143"/>
      <c r="I107" s="143"/>
      <c r="J107" s="145" t="s">
        <v>222</v>
      </c>
      <c r="K107" s="14" t="s">
        <v>879</v>
      </c>
      <c r="O107" s="9"/>
      <c r="P107" s="8"/>
    </row>
    <row r="108" spans="3:16" x14ac:dyDescent="0.2">
      <c r="C108" s="140">
        <f t="shared" si="5"/>
        <v>63</v>
      </c>
      <c r="D108" s="141" t="str">
        <f t="shared" si="6"/>
        <v>Chính tả</v>
      </c>
      <c r="E108" s="8" t="str">
        <f t="shared" si="4"/>
        <v>63Chính tả</v>
      </c>
      <c r="F108" s="142">
        <v>63</v>
      </c>
      <c r="G108" s="143" t="s">
        <v>7</v>
      </c>
      <c r="H108" s="143"/>
      <c r="I108" s="143"/>
      <c r="J108" s="145" t="s">
        <v>223</v>
      </c>
      <c r="K108" s="14" t="s">
        <v>879</v>
      </c>
      <c r="O108" s="9"/>
      <c r="P108" s="8"/>
    </row>
    <row r="109" spans="3:16" x14ac:dyDescent="0.2">
      <c r="C109" s="140">
        <f t="shared" si="5"/>
        <v>64</v>
      </c>
      <c r="D109" s="141" t="str">
        <f t="shared" si="6"/>
        <v>Chính tả</v>
      </c>
      <c r="E109" s="8" t="str">
        <f t="shared" si="4"/>
        <v>64Chính tả</v>
      </c>
      <c r="F109" s="142">
        <v>64</v>
      </c>
      <c r="G109" s="143" t="s">
        <v>7</v>
      </c>
      <c r="H109" s="143"/>
      <c r="I109" s="143"/>
      <c r="J109" s="145" t="s">
        <v>224</v>
      </c>
      <c r="K109" s="14" t="s">
        <v>879</v>
      </c>
      <c r="O109" s="9"/>
      <c r="P109" s="8"/>
    </row>
    <row r="110" spans="3:16" x14ac:dyDescent="0.2">
      <c r="C110" s="140">
        <f t="shared" si="5"/>
        <v>65</v>
      </c>
      <c r="D110" s="141" t="str">
        <f t="shared" si="6"/>
        <v>Chính tả</v>
      </c>
      <c r="E110" s="8" t="str">
        <f t="shared" si="4"/>
        <v>65Chính tả</v>
      </c>
      <c r="F110" s="142">
        <v>65</v>
      </c>
      <c r="G110" s="143" t="s">
        <v>7</v>
      </c>
      <c r="H110" s="143"/>
      <c r="I110" s="143"/>
      <c r="J110" s="145" t="s">
        <v>225</v>
      </c>
      <c r="K110" s="14" t="s">
        <v>879</v>
      </c>
      <c r="O110" s="9"/>
      <c r="P110" s="8"/>
    </row>
    <row r="111" spans="3:16" x14ac:dyDescent="0.2">
      <c r="C111" s="140">
        <f t="shared" si="5"/>
        <v>66</v>
      </c>
      <c r="D111" s="141" t="str">
        <f t="shared" si="6"/>
        <v>Chính tả</v>
      </c>
      <c r="E111" s="8" t="str">
        <f t="shared" si="4"/>
        <v>66Chính tả</v>
      </c>
      <c r="F111" s="142">
        <v>66</v>
      </c>
      <c r="G111" s="143" t="s">
        <v>7</v>
      </c>
      <c r="H111" s="143"/>
      <c r="I111" s="143"/>
      <c r="J111" s="145" t="s">
        <v>226</v>
      </c>
      <c r="K111" s="14" t="s">
        <v>879</v>
      </c>
      <c r="O111" s="9"/>
      <c r="P111" s="8"/>
    </row>
    <row r="112" spans="3:16" x14ac:dyDescent="0.2">
      <c r="C112" s="140">
        <f t="shared" si="5"/>
        <v>67</v>
      </c>
      <c r="D112" s="141" t="str">
        <f t="shared" si="6"/>
        <v>Chính tả</v>
      </c>
      <c r="E112" s="8" t="str">
        <f t="shared" si="4"/>
        <v>67Chính tả</v>
      </c>
      <c r="F112" s="142">
        <v>67</v>
      </c>
      <c r="G112" s="143" t="s">
        <v>7</v>
      </c>
      <c r="H112" s="143"/>
      <c r="I112" s="143"/>
      <c r="J112" s="145" t="s">
        <v>227</v>
      </c>
      <c r="K112" s="14" t="s">
        <v>879</v>
      </c>
      <c r="O112" s="9"/>
      <c r="P112" s="8"/>
    </row>
    <row r="113" spans="3:16" x14ac:dyDescent="0.2">
      <c r="C113" s="140">
        <f t="shared" si="5"/>
        <v>68</v>
      </c>
      <c r="D113" s="141" t="str">
        <f t="shared" si="6"/>
        <v>Chính tả</v>
      </c>
      <c r="E113" s="8" t="str">
        <f t="shared" si="4"/>
        <v>68Chính tả</v>
      </c>
      <c r="F113" s="142">
        <v>68</v>
      </c>
      <c r="G113" s="14" t="s">
        <v>7</v>
      </c>
      <c r="H113" s="14"/>
      <c r="I113" s="14"/>
      <c r="J113" s="145" t="s">
        <v>228</v>
      </c>
      <c r="K113" s="14" t="s">
        <v>879</v>
      </c>
      <c r="O113" s="9"/>
      <c r="P113" s="8"/>
    </row>
    <row r="114" spans="3:16" x14ac:dyDescent="0.2">
      <c r="C114" s="140">
        <f t="shared" si="5"/>
        <v>69</v>
      </c>
      <c r="D114" s="141" t="str">
        <f t="shared" si="6"/>
        <v>Chính tả</v>
      </c>
      <c r="E114" s="8" t="str">
        <f t="shared" si="4"/>
        <v>69Chính tả</v>
      </c>
      <c r="F114" s="142">
        <v>69</v>
      </c>
      <c r="G114" s="143" t="s">
        <v>7</v>
      </c>
      <c r="H114" s="143"/>
      <c r="I114" s="143"/>
      <c r="J114" s="145" t="s">
        <v>128</v>
      </c>
      <c r="K114" s="14" t="s">
        <v>879</v>
      </c>
      <c r="O114" s="9"/>
      <c r="P114" s="8"/>
    </row>
    <row r="115" spans="3:16" x14ac:dyDescent="0.2">
      <c r="C115" s="140">
        <f t="shared" si="5"/>
        <v>70</v>
      </c>
      <c r="D115" s="141" t="str">
        <f t="shared" si="6"/>
        <v>Chính tả</v>
      </c>
      <c r="E115" s="8" t="str">
        <f t="shared" si="4"/>
        <v>70Chính tả</v>
      </c>
      <c r="F115" s="142">
        <v>70</v>
      </c>
      <c r="G115" s="14" t="s">
        <v>7</v>
      </c>
      <c r="H115" s="14"/>
      <c r="I115" s="14"/>
      <c r="J115" s="145" t="s">
        <v>128</v>
      </c>
      <c r="K115" s="14" t="s">
        <v>879</v>
      </c>
      <c r="O115" s="9"/>
      <c r="P115" s="8"/>
    </row>
    <row r="116" spans="3:16" x14ac:dyDescent="0.2">
      <c r="C116" s="140">
        <f t="shared" si="5"/>
        <v>1</v>
      </c>
      <c r="D116" s="141" t="str">
        <f t="shared" si="6"/>
        <v>Đạo đức</v>
      </c>
      <c r="E116" s="8" t="str">
        <f t="shared" si="4"/>
        <v>1Đạo đức</v>
      </c>
      <c r="F116" s="142">
        <v>1</v>
      </c>
      <c r="G116" s="14" t="s">
        <v>21</v>
      </c>
      <c r="H116" s="14"/>
      <c r="I116" s="14"/>
      <c r="J116" s="145" t="s">
        <v>229</v>
      </c>
      <c r="K116" s="14" t="s">
        <v>251</v>
      </c>
      <c r="O116" s="9"/>
      <c r="P116" s="8"/>
    </row>
    <row r="117" spans="3:16" x14ac:dyDescent="0.2">
      <c r="C117" s="140">
        <f t="shared" si="5"/>
        <v>2</v>
      </c>
      <c r="D117" s="141" t="str">
        <f t="shared" si="6"/>
        <v>Đạo đức</v>
      </c>
      <c r="E117" s="8" t="str">
        <f t="shared" si="4"/>
        <v>2Đạo đức</v>
      </c>
      <c r="F117" s="142">
        <v>2</v>
      </c>
      <c r="G117" s="14" t="s">
        <v>21</v>
      </c>
      <c r="H117" s="14"/>
      <c r="I117" s="14"/>
      <c r="J117" s="145" t="s">
        <v>230</v>
      </c>
      <c r="K117" s="14" t="s">
        <v>251</v>
      </c>
      <c r="O117" s="9"/>
      <c r="P117" s="8"/>
    </row>
    <row r="118" spans="3:16" x14ac:dyDescent="0.2">
      <c r="C118" s="140">
        <f t="shared" si="5"/>
        <v>3</v>
      </c>
      <c r="D118" s="141" t="str">
        <f t="shared" si="6"/>
        <v>Đạo đức</v>
      </c>
      <c r="E118" s="8" t="str">
        <f t="shared" si="4"/>
        <v>3Đạo đức</v>
      </c>
      <c r="F118" s="142">
        <v>3</v>
      </c>
      <c r="G118" s="143" t="s">
        <v>21</v>
      </c>
      <c r="H118" s="143"/>
      <c r="I118" s="143"/>
      <c r="J118" s="145" t="s">
        <v>232</v>
      </c>
      <c r="K118" s="14" t="s">
        <v>251</v>
      </c>
      <c r="O118" s="9"/>
      <c r="P118" s="8"/>
    </row>
    <row r="119" spans="3:16" x14ac:dyDescent="0.2">
      <c r="C119" s="140">
        <f t="shared" si="5"/>
        <v>4</v>
      </c>
      <c r="D119" s="141" t="str">
        <f t="shared" si="6"/>
        <v>Đạo đức</v>
      </c>
      <c r="E119" s="8" t="str">
        <f t="shared" si="4"/>
        <v>4Đạo đức</v>
      </c>
      <c r="F119" s="142">
        <v>4</v>
      </c>
      <c r="G119" s="143" t="s">
        <v>21</v>
      </c>
      <c r="H119" s="143"/>
      <c r="I119" s="143"/>
      <c r="J119" s="145" t="s">
        <v>233</v>
      </c>
      <c r="K119" s="14" t="s">
        <v>251</v>
      </c>
      <c r="O119" s="9"/>
      <c r="P119" s="8"/>
    </row>
    <row r="120" spans="3:16" x14ac:dyDescent="0.2">
      <c r="C120" s="140">
        <f t="shared" si="5"/>
        <v>5</v>
      </c>
      <c r="D120" s="141" t="str">
        <f t="shared" si="6"/>
        <v>Đạo đức</v>
      </c>
      <c r="E120" s="8" t="str">
        <f t="shared" si="4"/>
        <v>5Đạo đức</v>
      </c>
      <c r="F120" s="142">
        <v>5</v>
      </c>
      <c r="G120" s="143" t="s">
        <v>21</v>
      </c>
      <c r="H120" s="143"/>
      <c r="I120" s="143"/>
      <c r="J120" s="145" t="s">
        <v>234</v>
      </c>
      <c r="K120" s="14" t="s">
        <v>251</v>
      </c>
      <c r="O120" s="9"/>
      <c r="P120" s="8"/>
    </row>
    <row r="121" spans="3:16" x14ac:dyDescent="0.2">
      <c r="C121" s="140">
        <f t="shared" si="5"/>
        <v>6</v>
      </c>
      <c r="D121" s="141" t="str">
        <f t="shared" si="6"/>
        <v>Đạo đức</v>
      </c>
      <c r="E121" s="8" t="str">
        <f t="shared" si="4"/>
        <v>6Đạo đức</v>
      </c>
      <c r="F121" s="142">
        <v>6</v>
      </c>
      <c r="G121" s="143" t="s">
        <v>21</v>
      </c>
      <c r="H121" s="143"/>
      <c r="I121" s="143"/>
      <c r="J121" s="145" t="s">
        <v>235</v>
      </c>
      <c r="K121" s="14" t="s">
        <v>251</v>
      </c>
      <c r="O121" s="9"/>
      <c r="P121" s="8"/>
    </row>
    <row r="122" spans="3:16" x14ac:dyDescent="0.2">
      <c r="C122" s="140">
        <f t="shared" si="5"/>
        <v>7</v>
      </c>
      <c r="D122" s="141" t="str">
        <f t="shared" si="6"/>
        <v>Đạo đức</v>
      </c>
      <c r="E122" s="8" t="str">
        <f t="shared" si="4"/>
        <v>7Đạo đức</v>
      </c>
      <c r="F122" s="142">
        <v>7</v>
      </c>
      <c r="G122" s="143" t="s">
        <v>21</v>
      </c>
      <c r="H122" s="143"/>
      <c r="I122" s="143"/>
      <c r="J122" s="145" t="s">
        <v>236</v>
      </c>
      <c r="K122" s="14" t="s">
        <v>251</v>
      </c>
      <c r="O122" s="9"/>
      <c r="P122" s="8"/>
    </row>
    <row r="123" spans="3:16" x14ac:dyDescent="0.2">
      <c r="C123" s="140">
        <f t="shared" si="5"/>
        <v>8</v>
      </c>
      <c r="D123" s="141" t="str">
        <f t="shared" si="6"/>
        <v>Đạo đức</v>
      </c>
      <c r="E123" s="8" t="str">
        <f t="shared" si="4"/>
        <v>8Đạo đức</v>
      </c>
      <c r="F123" s="142">
        <v>8</v>
      </c>
      <c r="G123" s="143" t="s">
        <v>21</v>
      </c>
      <c r="H123" s="143"/>
      <c r="I123" s="143"/>
      <c r="J123" s="145" t="s">
        <v>237</v>
      </c>
      <c r="K123" s="14" t="s">
        <v>251</v>
      </c>
      <c r="O123" s="9"/>
      <c r="P123" s="8"/>
    </row>
    <row r="124" spans="3:16" x14ac:dyDescent="0.2">
      <c r="C124" s="140">
        <f t="shared" si="5"/>
        <v>9</v>
      </c>
      <c r="D124" s="141" t="str">
        <f t="shared" si="6"/>
        <v>Đạo đức</v>
      </c>
      <c r="E124" s="8" t="str">
        <f t="shared" si="4"/>
        <v>9Đạo đức</v>
      </c>
      <c r="F124" s="142">
        <v>9</v>
      </c>
      <c r="G124" s="143" t="s">
        <v>21</v>
      </c>
      <c r="H124" s="143"/>
      <c r="I124" s="143"/>
      <c r="J124" s="145" t="s">
        <v>238</v>
      </c>
      <c r="K124" s="14" t="s">
        <v>251</v>
      </c>
      <c r="O124" s="9"/>
      <c r="P124" s="8"/>
    </row>
    <row r="125" spans="3:16" x14ac:dyDescent="0.2">
      <c r="C125" s="140">
        <f t="shared" si="5"/>
        <v>10</v>
      </c>
      <c r="D125" s="141" t="str">
        <f t="shared" si="6"/>
        <v>Đạo đức</v>
      </c>
      <c r="E125" s="8" t="str">
        <f t="shared" si="4"/>
        <v>10Đạo đức</v>
      </c>
      <c r="F125" s="142">
        <v>10</v>
      </c>
      <c r="G125" s="143" t="s">
        <v>21</v>
      </c>
      <c r="H125" s="143"/>
      <c r="I125" s="143"/>
      <c r="J125" s="145" t="s">
        <v>239</v>
      </c>
      <c r="K125" s="14" t="s">
        <v>251</v>
      </c>
      <c r="O125" s="9"/>
      <c r="P125" s="8"/>
    </row>
    <row r="126" spans="3:16" x14ac:dyDescent="0.2">
      <c r="C126" s="140">
        <f t="shared" si="5"/>
        <v>11</v>
      </c>
      <c r="D126" s="141" t="str">
        <f t="shared" si="6"/>
        <v>Đạo đức</v>
      </c>
      <c r="E126" s="8" t="str">
        <f t="shared" si="4"/>
        <v>11Đạo đức</v>
      </c>
      <c r="F126" s="142">
        <v>11</v>
      </c>
      <c r="G126" s="143" t="s">
        <v>21</v>
      </c>
      <c r="H126" s="143"/>
      <c r="I126" s="143"/>
      <c r="J126" s="145" t="s">
        <v>240</v>
      </c>
      <c r="K126" s="14" t="s">
        <v>251</v>
      </c>
      <c r="O126" s="9"/>
      <c r="P126" s="8"/>
    </row>
    <row r="127" spans="3:16" x14ac:dyDescent="0.2">
      <c r="C127" s="140">
        <f t="shared" si="5"/>
        <v>12</v>
      </c>
      <c r="D127" s="141" t="str">
        <f t="shared" si="6"/>
        <v>Đạo đức</v>
      </c>
      <c r="E127" s="8" t="str">
        <f t="shared" si="4"/>
        <v>12Đạo đức</v>
      </c>
      <c r="F127" s="142">
        <v>12</v>
      </c>
      <c r="G127" s="143" t="s">
        <v>21</v>
      </c>
      <c r="H127" s="143"/>
      <c r="I127" s="143"/>
      <c r="J127" s="145" t="s">
        <v>241</v>
      </c>
      <c r="K127" s="14" t="s">
        <v>251</v>
      </c>
      <c r="O127" s="9"/>
      <c r="P127" s="8"/>
    </row>
    <row r="128" spans="3:16" x14ac:dyDescent="0.2">
      <c r="C128" s="140">
        <f t="shared" si="5"/>
        <v>13</v>
      </c>
      <c r="D128" s="141" t="str">
        <f t="shared" si="6"/>
        <v>Đạo đức</v>
      </c>
      <c r="E128" s="8" t="str">
        <f t="shared" si="4"/>
        <v>13Đạo đức</v>
      </c>
      <c r="F128" s="142">
        <v>13</v>
      </c>
      <c r="G128" s="143" t="s">
        <v>21</v>
      </c>
      <c r="H128" s="143"/>
      <c r="I128" s="143"/>
      <c r="J128" s="145" t="s">
        <v>242</v>
      </c>
      <c r="K128" s="14" t="s">
        <v>251</v>
      </c>
      <c r="O128" s="9"/>
      <c r="P128" s="8"/>
    </row>
    <row r="129" spans="3:16" x14ac:dyDescent="0.2">
      <c r="C129" s="140">
        <f t="shared" si="5"/>
        <v>14</v>
      </c>
      <c r="D129" s="141" t="str">
        <f t="shared" si="6"/>
        <v>Đạo đức</v>
      </c>
      <c r="E129" s="8" t="str">
        <f t="shared" si="4"/>
        <v>14Đạo đức</v>
      </c>
      <c r="F129" s="142">
        <v>14</v>
      </c>
      <c r="G129" s="143" t="s">
        <v>21</v>
      </c>
      <c r="H129" s="143"/>
      <c r="I129" s="143"/>
      <c r="J129" s="145" t="s">
        <v>243</v>
      </c>
      <c r="K129" s="14" t="s">
        <v>251</v>
      </c>
      <c r="O129" s="9"/>
      <c r="P129" s="8"/>
    </row>
    <row r="130" spans="3:16" x14ac:dyDescent="0.2">
      <c r="C130" s="140">
        <f t="shared" si="5"/>
        <v>15</v>
      </c>
      <c r="D130" s="141" t="str">
        <f t="shared" si="6"/>
        <v>Đạo đức</v>
      </c>
      <c r="E130" s="8" t="str">
        <f t="shared" si="4"/>
        <v>15Đạo đức</v>
      </c>
      <c r="F130" s="142">
        <v>15</v>
      </c>
      <c r="G130" s="143" t="s">
        <v>21</v>
      </c>
      <c r="H130" s="143"/>
      <c r="I130" s="143"/>
      <c r="J130" s="145" t="s">
        <v>244</v>
      </c>
      <c r="K130" s="14" t="s">
        <v>251</v>
      </c>
      <c r="O130" s="9"/>
      <c r="P130" s="8"/>
    </row>
    <row r="131" spans="3:16" x14ac:dyDescent="0.2">
      <c r="C131" s="140">
        <f t="shared" si="5"/>
        <v>16</v>
      </c>
      <c r="D131" s="141" t="str">
        <f t="shared" si="6"/>
        <v>Đạo đức</v>
      </c>
      <c r="E131" s="8" t="str">
        <f t="shared" si="4"/>
        <v>16Đạo đức</v>
      </c>
      <c r="F131" s="142">
        <v>16</v>
      </c>
      <c r="G131" s="143" t="s">
        <v>21</v>
      </c>
      <c r="H131" s="143"/>
      <c r="I131" s="143"/>
      <c r="J131" s="145" t="s">
        <v>245</v>
      </c>
      <c r="K131" s="14" t="s">
        <v>251</v>
      </c>
      <c r="O131" s="9"/>
      <c r="P131" s="8"/>
    </row>
    <row r="132" spans="3:16" x14ac:dyDescent="0.2">
      <c r="C132" s="140">
        <f t="shared" si="5"/>
        <v>17</v>
      </c>
      <c r="D132" s="141" t="str">
        <f t="shared" si="6"/>
        <v>Đạo đức</v>
      </c>
      <c r="E132" s="8" t="str">
        <f t="shared" ref="E132:E195" si="7">+C132&amp;D132</f>
        <v>17Đạo đức</v>
      </c>
      <c r="F132" s="142">
        <v>17</v>
      </c>
      <c r="G132" s="143" t="s">
        <v>21</v>
      </c>
      <c r="H132" s="143"/>
      <c r="I132" s="143"/>
      <c r="J132" s="145" t="s">
        <v>246</v>
      </c>
      <c r="K132" s="14" t="s">
        <v>251</v>
      </c>
      <c r="O132" s="9"/>
      <c r="P132" s="8"/>
    </row>
    <row r="133" spans="3:16" x14ac:dyDescent="0.2">
      <c r="C133" s="140">
        <f t="shared" si="5"/>
        <v>18</v>
      </c>
      <c r="D133" s="141" t="str">
        <f t="shared" si="6"/>
        <v>Đạo đức</v>
      </c>
      <c r="E133" s="8" t="str">
        <f t="shared" si="7"/>
        <v>18Đạo đức</v>
      </c>
      <c r="F133" s="142">
        <v>18</v>
      </c>
      <c r="G133" s="143" t="s">
        <v>21</v>
      </c>
      <c r="H133" s="143"/>
      <c r="I133" s="143"/>
      <c r="J133" s="145" t="s">
        <v>247</v>
      </c>
      <c r="K133" s="14" t="s">
        <v>251</v>
      </c>
      <c r="O133" s="9"/>
      <c r="P133" s="8"/>
    </row>
    <row r="134" spans="3:16" x14ac:dyDescent="0.2">
      <c r="C134" s="140">
        <f t="shared" si="5"/>
        <v>19</v>
      </c>
      <c r="D134" s="141" t="str">
        <f t="shared" si="6"/>
        <v>Đạo đức</v>
      </c>
      <c r="E134" s="8" t="str">
        <f t="shared" si="7"/>
        <v>19Đạo đức</v>
      </c>
      <c r="F134" s="142">
        <v>19</v>
      </c>
      <c r="G134" s="143" t="s">
        <v>21</v>
      </c>
      <c r="H134" s="143"/>
      <c r="I134" s="143"/>
      <c r="J134" s="145" t="s">
        <v>248</v>
      </c>
      <c r="K134" s="14" t="s">
        <v>251</v>
      </c>
      <c r="O134" s="9"/>
      <c r="P134" s="8"/>
    </row>
    <row r="135" spans="3:16" x14ac:dyDescent="0.2">
      <c r="C135" s="140">
        <f t="shared" si="5"/>
        <v>20</v>
      </c>
      <c r="D135" s="141" t="str">
        <f t="shared" si="6"/>
        <v>Đạo đức</v>
      </c>
      <c r="E135" s="8" t="str">
        <f t="shared" si="7"/>
        <v>20Đạo đức</v>
      </c>
      <c r="F135" s="142">
        <v>20</v>
      </c>
      <c r="G135" s="143" t="s">
        <v>21</v>
      </c>
      <c r="H135" s="143"/>
      <c r="I135" s="143"/>
      <c r="J135" s="145" t="s">
        <v>249</v>
      </c>
      <c r="K135" s="14" t="s">
        <v>251</v>
      </c>
      <c r="O135" s="9"/>
      <c r="P135" s="8"/>
    </row>
    <row r="136" spans="3:16" x14ac:dyDescent="0.2">
      <c r="C136" s="140">
        <f t="shared" si="5"/>
        <v>21</v>
      </c>
      <c r="D136" s="141" t="str">
        <f t="shared" si="6"/>
        <v>Đạo đức</v>
      </c>
      <c r="E136" s="8" t="str">
        <f t="shared" si="7"/>
        <v>21Đạo đức</v>
      </c>
      <c r="F136" s="142">
        <v>21</v>
      </c>
      <c r="G136" s="143" t="s">
        <v>21</v>
      </c>
      <c r="H136" s="143"/>
      <c r="I136" s="143"/>
      <c r="J136" s="145" t="s">
        <v>250</v>
      </c>
      <c r="K136" s="14" t="s">
        <v>251</v>
      </c>
      <c r="O136" s="9"/>
      <c r="P136" s="8"/>
    </row>
    <row r="137" spans="3:16" x14ac:dyDescent="0.2">
      <c r="C137" s="140">
        <f t="shared" si="5"/>
        <v>22</v>
      </c>
      <c r="D137" s="141" t="str">
        <f t="shared" si="6"/>
        <v>Đạo đức</v>
      </c>
      <c r="E137" s="8" t="str">
        <f t="shared" si="7"/>
        <v>22Đạo đức</v>
      </c>
      <c r="F137" s="142">
        <v>22</v>
      </c>
      <c r="G137" s="143" t="s">
        <v>21</v>
      </c>
      <c r="H137" s="143"/>
      <c r="I137" s="143"/>
      <c r="J137" s="145" t="s">
        <v>252</v>
      </c>
      <c r="K137" s="14" t="s">
        <v>251</v>
      </c>
      <c r="O137" s="9"/>
      <c r="P137" s="8"/>
    </row>
    <row r="138" spans="3:16" x14ac:dyDescent="0.2">
      <c r="C138" s="140">
        <f t="shared" ref="C138:C201" si="8">IF(G138&lt;&gt;G137,1,C137+1)</f>
        <v>23</v>
      </c>
      <c r="D138" s="141" t="str">
        <f t="shared" ref="D138:D201" si="9">+VLOOKUP(G138,$L$10:$M$50,2,0)</f>
        <v>Đạo đức</v>
      </c>
      <c r="E138" s="8" t="str">
        <f t="shared" si="7"/>
        <v>23Đạo đức</v>
      </c>
      <c r="F138" s="142">
        <v>23</v>
      </c>
      <c r="G138" s="143" t="s">
        <v>21</v>
      </c>
      <c r="H138" s="143"/>
      <c r="I138" s="143"/>
      <c r="J138" s="145" t="s">
        <v>253</v>
      </c>
      <c r="K138" s="14" t="s">
        <v>251</v>
      </c>
      <c r="O138" s="9"/>
      <c r="P138" s="8"/>
    </row>
    <row r="139" spans="3:16" x14ac:dyDescent="0.2">
      <c r="C139" s="140">
        <f t="shared" si="8"/>
        <v>24</v>
      </c>
      <c r="D139" s="141" t="str">
        <f t="shared" si="9"/>
        <v>Đạo đức</v>
      </c>
      <c r="E139" s="8" t="str">
        <f t="shared" si="7"/>
        <v>24Đạo đức</v>
      </c>
      <c r="F139" s="142">
        <v>24</v>
      </c>
      <c r="G139" s="143" t="s">
        <v>21</v>
      </c>
      <c r="H139" s="143"/>
      <c r="I139" s="143"/>
      <c r="J139" s="145" t="s">
        <v>254</v>
      </c>
      <c r="K139" s="14" t="s">
        <v>251</v>
      </c>
      <c r="O139" s="9"/>
      <c r="P139" s="8"/>
    </row>
    <row r="140" spans="3:16" x14ac:dyDescent="0.2">
      <c r="C140" s="140">
        <f t="shared" si="8"/>
        <v>25</v>
      </c>
      <c r="D140" s="141" t="str">
        <f t="shared" si="9"/>
        <v>Đạo đức</v>
      </c>
      <c r="E140" s="8" t="str">
        <f t="shared" si="7"/>
        <v>25Đạo đức</v>
      </c>
      <c r="F140" s="142">
        <v>25</v>
      </c>
      <c r="G140" s="143" t="s">
        <v>21</v>
      </c>
      <c r="H140" s="143"/>
      <c r="I140" s="143"/>
      <c r="J140" s="145" t="s">
        <v>255</v>
      </c>
      <c r="K140" s="14" t="s">
        <v>251</v>
      </c>
      <c r="O140" s="9"/>
      <c r="P140" s="8"/>
    </row>
    <row r="141" spans="3:16" x14ac:dyDescent="0.2">
      <c r="C141" s="140">
        <f t="shared" si="8"/>
        <v>26</v>
      </c>
      <c r="D141" s="141" t="str">
        <f t="shared" si="9"/>
        <v>Đạo đức</v>
      </c>
      <c r="E141" s="8" t="str">
        <f t="shared" si="7"/>
        <v>26Đạo đức</v>
      </c>
      <c r="F141" s="142">
        <v>26</v>
      </c>
      <c r="G141" s="143" t="s">
        <v>21</v>
      </c>
      <c r="H141" s="143"/>
      <c r="I141" s="143"/>
      <c r="J141" s="145" t="s">
        <v>256</v>
      </c>
      <c r="K141" s="14" t="s">
        <v>251</v>
      </c>
      <c r="O141" s="9"/>
      <c r="P141" s="8"/>
    </row>
    <row r="142" spans="3:16" x14ac:dyDescent="0.2">
      <c r="C142" s="140">
        <f t="shared" si="8"/>
        <v>27</v>
      </c>
      <c r="D142" s="141" t="str">
        <f t="shared" si="9"/>
        <v>Đạo đức</v>
      </c>
      <c r="E142" s="8" t="str">
        <f t="shared" si="7"/>
        <v>27Đạo đức</v>
      </c>
      <c r="F142" s="142">
        <v>27</v>
      </c>
      <c r="G142" s="143" t="s">
        <v>21</v>
      </c>
      <c r="H142" s="143"/>
      <c r="I142" s="143"/>
      <c r="J142" s="145" t="s">
        <v>257</v>
      </c>
      <c r="K142" s="14" t="s">
        <v>251</v>
      </c>
      <c r="O142" s="9"/>
      <c r="P142" s="8"/>
    </row>
    <row r="143" spans="3:16" x14ac:dyDescent="0.2">
      <c r="C143" s="140">
        <f t="shared" si="8"/>
        <v>28</v>
      </c>
      <c r="D143" s="141" t="str">
        <f t="shared" si="9"/>
        <v>Đạo đức</v>
      </c>
      <c r="E143" s="8" t="str">
        <f t="shared" si="7"/>
        <v>28Đạo đức</v>
      </c>
      <c r="F143" s="142">
        <v>28</v>
      </c>
      <c r="G143" s="143" t="s">
        <v>21</v>
      </c>
      <c r="H143" s="143"/>
      <c r="I143" s="143"/>
      <c r="J143" s="145" t="s">
        <v>258</v>
      </c>
      <c r="K143" s="14" t="s">
        <v>251</v>
      </c>
      <c r="O143" s="9"/>
      <c r="P143" s="8"/>
    </row>
    <row r="144" spans="3:16" x14ac:dyDescent="0.2">
      <c r="C144" s="140">
        <f t="shared" si="8"/>
        <v>29</v>
      </c>
      <c r="D144" s="141" t="str">
        <f t="shared" si="9"/>
        <v>Đạo đức</v>
      </c>
      <c r="E144" s="8" t="str">
        <f t="shared" si="7"/>
        <v>29Đạo đức</v>
      </c>
      <c r="F144" s="142">
        <v>29</v>
      </c>
      <c r="G144" s="143" t="s">
        <v>21</v>
      </c>
      <c r="H144" s="143"/>
      <c r="I144" s="143"/>
      <c r="J144" s="145" t="s">
        <v>259</v>
      </c>
      <c r="K144" s="14" t="s">
        <v>251</v>
      </c>
      <c r="O144" s="9"/>
      <c r="P144" s="8"/>
    </row>
    <row r="145" spans="3:16" x14ac:dyDescent="0.2">
      <c r="C145" s="140">
        <f t="shared" si="8"/>
        <v>30</v>
      </c>
      <c r="D145" s="141" t="str">
        <f t="shared" si="9"/>
        <v>Đạo đức</v>
      </c>
      <c r="E145" s="8" t="str">
        <f t="shared" si="7"/>
        <v>30Đạo đức</v>
      </c>
      <c r="F145" s="142">
        <v>30</v>
      </c>
      <c r="G145" s="143" t="s">
        <v>21</v>
      </c>
      <c r="H145" s="143"/>
      <c r="I145" s="143"/>
      <c r="J145" s="145" t="s">
        <v>260</v>
      </c>
      <c r="K145" s="14" t="s">
        <v>251</v>
      </c>
      <c r="O145" s="9"/>
      <c r="P145" s="8"/>
    </row>
    <row r="146" spans="3:16" x14ac:dyDescent="0.2">
      <c r="C146" s="140">
        <f t="shared" si="8"/>
        <v>31</v>
      </c>
      <c r="D146" s="141" t="str">
        <f t="shared" si="9"/>
        <v>Đạo đức</v>
      </c>
      <c r="E146" s="8" t="str">
        <f t="shared" si="7"/>
        <v>31Đạo đức</v>
      </c>
      <c r="F146" s="142">
        <v>31</v>
      </c>
      <c r="G146" s="143" t="s">
        <v>21</v>
      </c>
      <c r="H146" s="143"/>
      <c r="I146" s="143"/>
      <c r="J146" s="145" t="s">
        <v>261</v>
      </c>
      <c r="K146" s="14" t="s">
        <v>251</v>
      </c>
      <c r="O146" s="9"/>
      <c r="P146" s="8"/>
    </row>
    <row r="147" spans="3:16" x14ac:dyDescent="0.2">
      <c r="C147" s="140">
        <f t="shared" si="8"/>
        <v>32</v>
      </c>
      <c r="D147" s="141" t="str">
        <f t="shared" si="9"/>
        <v>Đạo đức</v>
      </c>
      <c r="E147" s="8" t="str">
        <f t="shared" si="7"/>
        <v>32Đạo đức</v>
      </c>
      <c r="F147" s="142">
        <v>32</v>
      </c>
      <c r="G147" s="143" t="s">
        <v>21</v>
      </c>
      <c r="H147" s="143"/>
      <c r="I147" s="143"/>
      <c r="J147" s="145" t="s">
        <v>262</v>
      </c>
      <c r="K147" s="14" t="s">
        <v>878</v>
      </c>
      <c r="O147" s="9"/>
      <c r="P147" s="8"/>
    </row>
    <row r="148" spans="3:16" x14ac:dyDescent="0.2">
      <c r="C148" s="140">
        <f t="shared" si="8"/>
        <v>33</v>
      </c>
      <c r="D148" s="141" t="str">
        <f t="shared" si="9"/>
        <v>Đạo đức</v>
      </c>
      <c r="E148" s="8" t="str">
        <f t="shared" si="7"/>
        <v>33Đạo đức</v>
      </c>
      <c r="F148" s="142">
        <v>33</v>
      </c>
      <c r="G148" s="143" t="s">
        <v>21</v>
      </c>
      <c r="H148" s="143"/>
      <c r="I148" s="143"/>
      <c r="J148" s="145" t="s">
        <v>262</v>
      </c>
      <c r="K148" s="14" t="s">
        <v>878</v>
      </c>
      <c r="O148" s="9"/>
      <c r="P148" s="8"/>
    </row>
    <row r="149" spans="3:16" x14ac:dyDescent="0.2">
      <c r="C149" s="140">
        <f t="shared" si="8"/>
        <v>34</v>
      </c>
      <c r="D149" s="141" t="str">
        <f t="shared" si="9"/>
        <v>Đạo đức</v>
      </c>
      <c r="E149" s="8" t="str">
        <f t="shared" si="7"/>
        <v>34Đạo đức</v>
      </c>
      <c r="F149" s="142">
        <v>34</v>
      </c>
      <c r="G149" s="143" t="s">
        <v>21</v>
      </c>
      <c r="H149" s="143"/>
      <c r="I149" s="143"/>
      <c r="J149" s="145" t="s">
        <v>264</v>
      </c>
      <c r="K149" s="14" t="s">
        <v>263</v>
      </c>
      <c r="O149" s="9"/>
      <c r="P149" s="8"/>
    </row>
    <row r="150" spans="3:16" x14ac:dyDescent="0.2">
      <c r="C150" s="140">
        <f t="shared" si="8"/>
        <v>35</v>
      </c>
      <c r="D150" s="141" t="str">
        <f t="shared" si="9"/>
        <v>Đạo đức</v>
      </c>
      <c r="E150" s="8" t="str">
        <f t="shared" si="7"/>
        <v>35Đạo đức</v>
      </c>
      <c r="F150" s="142">
        <v>35</v>
      </c>
      <c r="G150" s="143" t="s">
        <v>21</v>
      </c>
      <c r="H150" s="143"/>
      <c r="I150" s="143"/>
      <c r="J150" s="145" t="s">
        <v>265</v>
      </c>
      <c r="K150" s="14"/>
      <c r="O150" s="9"/>
      <c r="P150" s="8"/>
    </row>
    <row r="151" spans="3:16" x14ac:dyDescent="0.2">
      <c r="C151" s="140">
        <f t="shared" si="8"/>
        <v>1</v>
      </c>
      <c r="D151" s="141" t="str">
        <f t="shared" si="9"/>
        <v>HDH-T</v>
      </c>
      <c r="E151" s="8" t="str">
        <f t="shared" si="7"/>
        <v>1HDH-T</v>
      </c>
      <c r="F151" s="192">
        <v>1</v>
      </c>
      <c r="G151" s="191" t="s">
        <v>790</v>
      </c>
      <c r="H151" s="191"/>
      <c r="I151" s="191"/>
      <c r="J151" s="194" t="s">
        <v>719</v>
      </c>
      <c r="K151" s="191" t="s">
        <v>720</v>
      </c>
      <c r="O151" s="9"/>
      <c r="P151" s="8"/>
    </row>
    <row r="152" spans="3:16" x14ac:dyDescent="0.2">
      <c r="C152" s="140">
        <f t="shared" si="8"/>
        <v>2</v>
      </c>
      <c r="D152" s="141" t="str">
        <f t="shared" si="9"/>
        <v>HDH-T</v>
      </c>
      <c r="E152" s="8" t="str">
        <f t="shared" si="7"/>
        <v>2HDH-T</v>
      </c>
      <c r="F152" s="192">
        <v>2</v>
      </c>
      <c r="G152" s="191" t="s">
        <v>790</v>
      </c>
      <c r="H152" s="193"/>
      <c r="I152" s="193"/>
      <c r="J152" s="194" t="s">
        <v>788</v>
      </c>
      <c r="K152" s="191" t="s">
        <v>720</v>
      </c>
      <c r="O152" s="9"/>
      <c r="P152" s="8"/>
    </row>
    <row r="153" spans="3:16" x14ac:dyDescent="0.2">
      <c r="C153" s="140">
        <f t="shared" si="8"/>
        <v>3</v>
      </c>
      <c r="D153" s="141" t="str">
        <f t="shared" si="9"/>
        <v>HDH-T</v>
      </c>
      <c r="E153" s="8" t="str">
        <f t="shared" si="7"/>
        <v>3HDH-T</v>
      </c>
      <c r="F153" s="192">
        <v>3</v>
      </c>
      <c r="G153" s="191" t="s">
        <v>790</v>
      </c>
      <c r="H153" s="193"/>
      <c r="I153" s="193"/>
      <c r="J153" s="194" t="s">
        <v>723</v>
      </c>
      <c r="K153" s="191" t="s">
        <v>720</v>
      </c>
      <c r="O153" s="9"/>
      <c r="P153" s="8"/>
    </row>
    <row r="154" spans="3:16" x14ac:dyDescent="0.2">
      <c r="C154" s="140">
        <f t="shared" si="8"/>
        <v>4</v>
      </c>
      <c r="D154" s="141" t="str">
        <f t="shared" si="9"/>
        <v>HDH-T</v>
      </c>
      <c r="E154" s="8" t="str">
        <f t="shared" si="7"/>
        <v>4HDH-T</v>
      </c>
      <c r="F154" s="192">
        <v>4</v>
      </c>
      <c r="G154" s="191" t="s">
        <v>790</v>
      </c>
      <c r="H154" s="193"/>
      <c r="I154" s="193"/>
      <c r="J154" s="194" t="s">
        <v>106</v>
      </c>
      <c r="K154" s="191" t="s">
        <v>720</v>
      </c>
      <c r="O154" s="9"/>
      <c r="P154" s="8"/>
    </row>
    <row r="155" spans="3:16" x14ac:dyDescent="0.2">
      <c r="C155" s="140">
        <f t="shared" si="8"/>
        <v>5</v>
      </c>
      <c r="D155" s="141" t="str">
        <f t="shared" si="9"/>
        <v>HDH-T</v>
      </c>
      <c r="E155" s="8" t="str">
        <f t="shared" si="7"/>
        <v>5HDH-T</v>
      </c>
      <c r="F155" s="192">
        <v>5</v>
      </c>
      <c r="G155" s="191" t="s">
        <v>790</v>
      </c>
      <c r="H155" s="193"/>
      <c r="I155" s="193"/>
      <c r="J155" s="194" t="s">
        <v>724</v>
      </c>
      <c r="K155" s="191" t="s">
        <v>720</v>
      </c>
      <c r="O155" s="9"/>
      <c r="P155" s="8"/>
    </row>
    <row r="156" spans="3:16" x14ac:dyDescent="0.2">
      <c r="C156" s="140">
        <f t="shared" si="8"/>
        <v>6</v>
      </c>
      <c r="D156" s="141" t="str">
        <f t="shared" si="9"/>
        <v>HDH-T</v>
      </c>
      <c r="E156" s="8" t="str">
        <f t="shared" si="7"/>
        <v>6HDH-T</v>
      </c>
      <c r="F156" s="192">
        <v>6</v>
      </c>
      <c r="G156" s="191" t="s">
        <v>790</v>
      </c>
      <c r="H156" s="193"/>
      <c r="I156" s="193"/>
      <c r="J156" s="194" t="s">
        <v>725</v>
      </c>
      <c r="K156" s="191" t="s">
        <v>720</v>
      </c>
      <c r="O156" s="9"/>
      <c r="P156" s="8"/>
    </row>
    <row r="157" spans="3:16" x14ac:dyDescent="0.2">
      <c r="C157" s="140">
        <f t="shared" si="8"/>
        <v>7</v>
      </c>
      <c r="D157" s="141" t="str">
        <f t="shared" si="9"/>
        <v>HDH-T</v>
      </c>
      <c r="E157" s="8" t="str">
        <f t="shared" si="7"/>
        <v>7HDH-T</v>
      </c>
      <c r="F157" s="192">
        <v>7</v>
      </c>
      <c r="G157" s="191" t="s">
        <v>790</v>
      </c>
      <c r="H157" s="193"/>
      <c r="I157" s="193"/>
      <c r="J157" s="194" t="s">
        <v>726</v>
      </c>
      <c r="K157" s="191" t="s">
        <v>720</v>
      </c>
      <c r="O157" s="9"/>
      <c r="P157" s="8"/>
    </row>
    <row r="158" spans="3:16" x14ac:dyDescent="0.2">
      <c r="C158" s="140">
        <f t="shared" si="8"/>
        <v>8</v>
      </c>
      <c r="D158" s="141" t="str">
        <f t="shared" si="9"/>
        <v>HDH-T</v>
      </c>
      <c r="E158" s="8" t="str">
        <f t="shared" si="7"/>
        <v>8HDH-T</v>
      </c>
      <c r="F158" s="192">
        <v>8</v>
      </c>
      <c r="G158" s="191" t="s">
        <v>790</v>
      </c>
      <c r="H158" s="193"/>
      <c r="I158" s="193"/>
      <c r="J158" s="194" t="s">
        <v>727</v>
      </c>
      <c r="K158" s="191" t="s">
        <v>720</v>
      </c>
      <c r="O158" s="9"/>
      <c r="P158" s="8"/>
    </row>
    <row r="159" spans="3:16" x14ac:dyDescent="0.2">
      <c r="C159" s="140">
        <f t="shared" si="8"/>
        <v>9</v>
      </c>
      <c r="D159" s="141" t="str">
        <f t="shared" si="9"/>
        <v>HDH-T</v>
      </c>
      <c r="E159" s="8" t="str">
        <f t="shared" si="7"/>
        <v>9HDH-T</v>
      </c>
      <c r="F159" s="192">
        <v>9</v>
      </c>
      <c r="G159" s="191" t="s">
        <v>790</v>
      </c>
      <c r="H159" s="193"/>
      <c r="I159" s="193"/>
      <c r="J159" s="194" t="s">
        <v>728</v>
      </c>
      <c r="K159" s="191" t="s">
        <v>720</v>
      </c>
      <c r="O159" s="9"/>
      <c r="P159" s="8"/>
    </row>
    <row r="160" spans="3:16" x14ac:dyDescent="0.2">
      <c r="C160" s="140">
        <f t="shared" si="8"/>
        <v>10</v>
      </c>
      <c r="D160" s="141" t="str">
        <f t="shared" si="9"/>
        <v>HDH-T</v>
      </c>
      <c r="E160" s="8" t="str">
        <f t="shared" si="7"/>
        <v>10HDH-T</v>
      </c>
      <c r="F160" s="192">
        <v>10</v>
      </c>
      <c r="G160" s="191" t="s">
        <v>790</v>
      </c>
      <c r="H160" s="193"/>
      <c r="I160" s="193"/>
      <c r="J160" s="194" t="s">
        <v>729</v>
      </c>
      <c r="K160" s="191" t="s">
        <v>720</v>
      </c>
      <c r="O160" s="9"/>
      <c r="P160" s="8"/>
    </row>
    <row r="161" spans="3:16" x14ac:dyDescent="0.2">
      <c r="C161" s="140">
        <f t="shared" si="8"/>
        <v>11</v>
      </c>
      <c r="D161" s="141" t="str">
        <f t="shared" si="9"/>
        <v>HDH-T</v>
      </c>
      <c r="E161" s="8" t="str">
        <f t="shared" si="7"/>
        <v>11HDH-T</v>
      </c>
      <c r="F161" s="192">
        <v>11</v>
      </c>
      <c r="G161" s="191" t="s">
        <v>790</v>
      </c>
      <c r="H161" s="193"/>
      <c r="I161" s="193"/>
      <c r="J161" s="194" t="s">
        <v>730</v>
      </c>
      <c r="K161" s="191" t="s">
        <v>720</v>
      </c>
      <c r="O161" s="9"/>
      <c r="P161" s="8"/>
    </row>
    <row r="162" spans="3:16" x14ac:dyDescent="0.2">
      <c r="C162" s="140">
        <f t="shared" si="8"/>
        <v>12</v>
      </c>
      <c r="D162" s="141" t="str">
        <f t="shared" si="9"/>
        <v>HDH-T</v>
      </c>
      <c r="E162" s="8" t="str">
        <f t="shared" si="7"/>
        <v>12HDH-T</v>
      </c>
      <c r="F162" s="192">
        <v>12</v>
      </c>
      <c r="G162" s="191" t="s">
        <v>790</v>
      </c>
      <c r="H162" s="193"/>
      <c r="I162" s="193"/>
      <c r="J162" s="194" t="s">
        <v>731</v>
      </c>
      <c r="K162" s="191" t="s">
        <v>720</v>
      </c>
      <c r="O162" s="9"/>
      <c r="P162" s="8"/>
    </row>
    <row r="163" spans="3:16" x14ac:dyDescent="0.2">
      <c r="C163" s="140">
        <f t="shared" si="8"/>
        <v>13</v>
      </c>
      <c r="D163" s="141" t="str">
        <f t="shared" si="9"/>
        <v>HDH-T</v>
      </c>
      <c r="E163" s="8" t="str">
        <f t="shared" si="7"/>
        <v>13HDH-T</v>
      </c>
      <c r="F163" s="192">
        <v>13</v>
      </c>
      <c r="G163" s="191" t="s">
        <v>790</v>
      </c>
      <c r="H163" s="193"/>
      <c r="I163" s="193"/>
      <c r="J163" s="194" t="s">
        <v>932</v>
      </c>
      <c r="K163" s="191" t="s">
        <v>720</v>
      </c>
      <c r="O163" s="9"/>
      <c r="P163" s="8"/>
    </row>
    <row r="164" spans="3:16" x14ac:dyDescent="0.2">
      <c r="C164" s="140">
        <f t="shared" si="8"/>
        <v>14</v>
      </c>
      <c r="D164" s="141" t="str">
        <f t="shared" si="9"/>
        <v>HDH-T</v>
      </c>
      <c r="E164" s="8" t="str">
        <f t="shared" si="7"/>
        <v>14HDH-T</v>
      </c>
      <c r="F164" s="192">
        <v>14</v>
      </c>
      <c r="G164" s="191" t="s">
        <v>790</v>
      </c>
      <c r="H164" s="193"/>
      <c r="I164" s="193"/>
      <c r="J164" s="194" t="s">
        <v>732</v>
      </c>
      <c r="K164" s="191" t="s">
        <v>720</v>
      </c>
      <c r="O164" s="9"/>
      <c r="P164" s="8"/>
    </row>
    <row r="165" spans="3:16" x14ac:dyDescent="0.2">
      <c r="C165" s="140">
        <f t="shared" si="8"/>
        <v>15</v>
      </c>
      <c r="D165" s="141" t="str">
        <f t="shared" si="9"/>
        <v>HDH-T</v>
      </c>
      <c r="E165" s="8" t="str">
        <f t="shared" si="7"/>
        <v>15HDH-T</v>
      </c>
      <c r="F165" s="192">
        <v>15</v>
      </c>
      <c r="G165" s="191" t="s">
        <v>790</v>
      </c>
      <c r="H165" s="193"/>
      <c r="I165" s="193"/>
      <c r="J165" s="194" t="s">
        <v>595</v>
      </c>
      <c r="K165" s="191" t="s">
        <v>720</v>
      </c>
      <c r="O165" s="9"/>
      <c r="P165" s="8"/>
    </row>
    <row r="166" spans="3:16" x14ac:dyDescent="0.2">
      <c r="C166" s="140">
        <f t="shared" si="8"/>
        <v>16</v>
      </c>
      <c r="D166" s="141" t="str">
        <f t="shared" si="9"/>
        <v>HDH-T</v>
      </c>
      <c r="E166" s="8" t="str">
        <f t="shared" si="7"/>
        <v>16HDH-T</v>
      </c>
      <c r="F166" s="192">
        <v>16</v>
      </c>
      <c r="G166" s="191" t="s">
        <v>790</v>
      </c>
      <c r="H166" s="193"/>
      <c r="I166" s="193"/>
      <c r="J166" s="194" t="s">
        <v>932</v>
      </c>
      <c r="K166" s="191" t="s">
        <v>720</v>
      </c>
      <c r="O166" s="9"/>
      <c r="P166" s="8"/>
    </row>
    <row r="167" spans="3:16" x14ac:dyDescent="0.2">
      <c r="C167" s="140">
        <f t="shared" si="8"/>
        <v>17</v>
      </c>
      <c r="D167" s="141" t="str">
        <f t="shared" si="9"/>
        <v>HDH-T</v>
      </c>
      <c r="E167" s="8" t="str">
        <f t="shared" si="7"/>
        <v>17HDH-T</v>
      </c>
      <c r="F167" s="192">
        <v>17</v>
      </c>
      <c r="G167" s="191" t="s">
        <v>790</v>
      </c>
      <c r="H167" s="193"/>
      <c r="I167" s="193"/>
      <c r="J167" s="194" t="s">
        <v>733</v>
      </c>
      <c r="K167" s="191" t="s">
        <v>720</v>
      </c>
      <c r="O167" s="9"/>
      <c r="P167" s="8"/>
    </row>
    <row r="168" spans="3:16" x14ac:dyDescent="0.2">
      <c r="C168" s="140">
        <f t="shared" si="8"/>
        <v>18</v>
      </c>
      <c r="D168" s="141" t="str">
        <f t="shared" si="9"/>
        <v>HDH-T</v>
      </c>
      <c r="E168" s="8" t="str">
        <f t="shared" si="7"/>
        <v>18HDH-T</v>
      </c>
      <c r="F168" s="192">
        <v>18</v>
      </c>
      <c r="G168" s="191" t="s">
        <v>790</v>
      </c>
      <c r="H168" s="193"/>
      <c r="I168" s="193"/>
      <c r="J168" s="194" t="s">
        <v>734</v>
      </c>
      <c r="K168" s="191" t="s">
        <v>720</v>
      </c>
      <c r="O168" s="9"/>
      <c r="P168" s="8"/>
    </row>
    <row r="169" spans="3:16" x14ac:dyDescent="0.2">
      <c r="C169" s="140">
        <f t="shared" si="8"/>
        <v>19</v>
      </c>
      <c r="D169" s="141" t="str">
        <f t="shared" si="9"/>
        <v>HDH-T</v>
      </c>
      <c r="E169" s="8" t="str">
        <f t="shared" si="7"/>
        <v>19HDH-T</v>
      </c>
      <c r="F169" s="192">
        <v>19</v>
      </c>
      <c r="G169" s="191" t="s">
        <v>790</v>
      </c>
      <c r="H169" s="193"/>
      <c r="I169" s="193"/>
      <c r="J169" s="194" t="s">
        <v>932</v>
      </c>
      <c r="K169" s="191" t="s">
        <v>720</v>
      </c>
      <c r="O169" s="9"/>
      <c r="P169" s="8"/>
    </row>
    <row r="170" spans="3:16" x14ac:dyDescent="0.2">
      <c r="C170" s="140">
        <f t="shared" si="8"/>
        <v>20</v>
      </c>
      <c r="D170" s="141" t="str">
        <f t="shared" si="9"/>
        <v>HDH-T</v>
      </c>
      <c r="E170" s="8" t="str">
        <f t="shared" si="7"/>
        <v>20HDH-T</v>
      </c>
      <c r="F170" s="192">
        <v>20</v>
      </c>
      <c r="G170" s="191" t="s">
        <v>790</v>
      </c>
      <c r="H170" s="193"/>
      <c r="I170" s="193"/>
      <c r="J170" s="194" t="s">
        <v>735</v>
      </c>
      <c r="K170" s="191" t="s">
        <v>720</v>
      </c>
      <c r="O170" s="9"/>
      <c r="P170" s="8"/>
    </row>
    <row r="171" spans="3:16" x14ac:dyDescent="0.2">
      <c r="C171" s="140">
        <f t="shared" si="8"/>
        <v>21</v>
      </c>
      <c r="D171" s="141" t="str">
        <f t="shared" si="9"/>
        <v>HDH-T</v>
      </c>
      <c r="E171" s="8" t="str">
        <f t="shared" si="7"/>
        <v>21HDH-T</v>
      </c>
      <c r="F171" s="192">
        <v>21</v>
      </c>
      <c r="G171" s="191" t="s">
        <v>790</v>
      </c>
      <c r="H171" s="193"/>
      <c r="I171" s="193"/>
      <c r="J171" s="194" t="s">
        <v>736</v>
      </c>
      <c r="K171" s="191" t="s">
        <v>720</v>
      </c>
      <c r="O171" s="9"/>
      <c r="P171" s="8"/>
    </row>
    <row r="172" spans="3:16" x14ac:dyDescent="0.2">
      <c r="C172" s="140">
        <f t="shared" si="8"/>
        <v>22</v>
      </c>
      <c r="D172" s="141" t="str">
        <f t="shared" si="9"/>
        <v>HDH-T</v>
      </c>
      <c r="E172" s="8" t="str">
        <f t="shared" si="7"/>
        <v>22HDH-T</v>
      </c>
      <c r="F172" s="192">
        <v>22</v>
      </c>
      <c r="G172" s="191" t="s">
        <v>790</v>
      </c>
      <c r="H172" s="193"/>
      <c r="I172" s="193"/>
      <c r="J172" s="194" t="s">
        <v>932</v>
      </c>
      <c r="K172" s="191" t="s">
        <v>720</v>
      </c>
      <c r="O172" s="9"/>
      <c r="P172" s="8"/>
    </row>
    <row r="173" spans="3:16" x14ac:dyDescent="0.2">
      <c r="C173" s="140">
        <f t="shared" si="8"/>
        <v>23</v>
      </c>
      <c r="D173" s="141" t="str">
        <f t="shared" si="9"/>
        <v>HDH-T</v>
      </c>
      <c r="E173" s="8" t="str">
        <f t="shared" si="7"/>
        <v>23HDH-T</v>
      </c>
      <c r="F173" s="192">
        <v>23</v>
      </c>
      <c r="G173" s="191" t="s">
        <v>790</v>
      </c>
      <c r="H173" s="193"/>
      <c r="I173" s="193"/>
      <c r="J173" s="194" t="s">
        <v>604</v>
      </c>
      <c r="K173" s="191" t="s">
        <v>720</v>
      </c>
      <c r="O173" s="9"/>
      <c r="P173" s="8"/>
    </row>
    <row r="174" spans="3:16" x14ac:dyDescent="0.2">
      <c r="C174" s="140">
        <f t="shared" si="8"/>
        <v>24</v>
      </c>
      <c r="D174" s="141" t="str">
        <f t="shared" si="9"/>
        <v>HDH-T</v>
      </c>
      <c r="E174" s="8" t="str">
        <f t="shared" si="7"/>
        <v>24HDH-T</v>
      </c>
      <c r="F174" s="192">
        <v>24</v>
      </c>
      <c r="G174" s="191" t="s">
        <v>790</v>
      </c>
      <c r="H174" s="193"/>
      <c r="I174" s="193"/>
      <c r="J174" s="194" t="s">
        <v>605</v>
      </c>
      <c r="K174" s="191" t="s">
        <v>720</v>
      </c>
      <c r="O174" s="9"/>
      <c r="P174" s="8"/>
    </row>
    <row r="175" spans="3:16" x14ac:dyDescent="0.2">
      <c r="C175" s="140">
        <f t="shared" si="8"/>
        <v>25</v>
      </c>
      <c r="D175" s="141" t="str">
        <f t="shared" si="9"/>
        <v>HDH-T</v>
      </c>
      <c r="E175" s="8" t="str">
        <f t="shared" si="7"/>
        <v>25HDH-T</v>
      </c>
      <c r="F175" s="192">
        <v>25</v>
      </c>
      <c r="G175" s="191" t="s">
        <v>790</v>
      </c>
      <c r="H175" s="193"/>
      <c r="I175" s="193"/>
      <c r="J175" s="194" t="s">
        <v>932</v>
      </c>
      <c r="K175" s="191" t="s">
        <v>720</v>
      </c>
      <c r="O175" s="9"/>
      <c r="P175" s="8"/>
    </row>
    <row r="176" spans="3:16" x14ac:dyDescent="0.2">
      <c r="C176" s="140">
        <f t="shared" si="8"/>
        <v>26</v>
      </c>
      <c r="D176" s="141" t="str">
        <f t="shared" si="9"/>
        <v>HDH-T</v>
      </c>
      <c r="E176" s="8" t="str">
        <f t="shared" si="7"/>
        <v>26HDH-T</v>
      </c>
      <c r="F176" s="192">
        <v>26</v>
      </c>
      <c r="G176" s="191" t="s">
        <v>790</v>
      </c>
      <c r="H176" s="193"/>
      <c r="I176" s="193"/>
      <c r="J176" s="194" t="s">
        <v>737</v>
      </c>
      <c r="K176" s="191" t="s">
        <v>720</v>
      </c>
      <c r="O176" s="9"/>
      <c r="P176" s="8"/>
    </row>
    <row r="177" spans="3:16" x14ac:dyDescent="0.2">
      <c r="C177" s="140">
        <f t="shared" si="8"/>
        <v>27</v>
      </c>
      <c r="D177" s="141" t="str">
        <f t="shared" si="9"/>
        <v>HDH-T</v>
      </c>
      <c r="E177" s="8" t="str">
        <f t="shared" si="7"/>
        <v>27HDH-T</v>
      </c>
      <c r="F177" s="192">
        <v>27</v>
      </c>
      <c r="G177" s="191" t="s">
        <v>790</v>
      </c>
      <c r="H177" s="193"/>
      <c r="I177" s="193"/>
      <c r="J177" s="194" t="s">
        <v>106</v>
      </c>
      <c r="K177" s="191" t="s">
        <v>720</v>
      </c>
      <c r="O177" s="9"/>
      <c r="P177" s="8"/>
    </row>
    <row r="178" spans="3:16" x14ac:dyDescent="0.2">
      <c r="C178" s="140">
        <f t="shared" si="8"/>
        <v>28</v>
      </c>
      <c r="D178" s="141" t="str">
        <f t="shared" si="9"/>
        <v>HDH-T</v>
      </c>
      <c r="E178" s="8" t="str">
        <f t="shared" si="7"/>
        <v>28HDH-T</v>
      </c>
      <c r="F178" s="192">
        <v>28</v>
      </c>
      <c r="G178" s="191" t="s">
        <v>790</v>
      </c>
      <c r="H178" s="193"/>
      <c r="I178" s="193"/>
      <c r="J178" s="194" t="s">
        <v>932</v>
      </c>
      <c r="K178" s="191" t="s">
        <v>720</v>
      </c>
      <c r="O178" s="9"/>
      <c r="P178" s="8"/>
    </row>
    <row r="179" spans="3:16" x14ac:dyDescent="0.2">
      <c r="C179" s="140">
        <f t="shared" si="8"/>
        <v>29</v>
      </c>
      <c r="D179" s="141" t="str">
        <f t="shared" si="9"/>
        <v>HDH-T</v>
      </c>
      <c r="E179" s="8" t="str">
        <f t="shared" si="7"/>
        <v>29HDH-T</v>
      </c>
      <c r="F179" s="192">
        <v>29</v>
      </c>
      <c r="G179" s="191" t="s">
        <v>790</v>
      </c>
      <c r="H179" s="193"/>
      <c r="I179" s="193"/>
      <c r="J179" s="194" t="s">
        <v>738</v>
      </c>
      <c r="K179" s="191" t="s">
        <v>720</v>
      </c>
      <c r="O179" s="9"/>
      <c r="P179" s="8"/>
    </row>
    <row r="180" spans="3:16" x14ac:dyDescent="0.2">
      <c r="C180" s="140">
        <f t="shared" si="8"/>
        <v>30</v>
      </c>
      <c r="D180" s="141" t="str">
        <f t="shared" si="9"/>
        <v>HDH-T</v>
      </c>
      <c r="E180" s="8" t="str">
        <f t="shared" si="7"/>
        <v>30HDH-T</v>
      </c>
      <c r="F180" s="192">
        <v>30</v>
      </c>
      <c r="G180" s="191" t="s">
        <v>790</v>
      </c>
      <c r="H180" s="193"/>
      <c r="I180" s="193"/>
      <c r="J180" s="194" t="s">
        <v>739</v>
      </c>
      <c r="K180" s="191" t="s">
        <v>720</v>
      </c>
      <c r="O180" s="9"/>
      <c r="P180" s="8"/>
    </row>
    <row r="181" spans="3:16" x14ac:dyDescent="0.2">
      <c r="C181" s="140">
        <f t="shared" si="8"/>
        <v>31</v>
      </c>
      <c r="D181" s="141" t="str">
        <f t="shared" si="9"/>
        <v>HDH-T</v>
      </c>
      <c r="E181" s="8" t="str">
        <f t="shared" si="7"/>
        <v>31HDH-T</v>
      </c>
      <c r="F181" s="192">
        <v>31</v>
      </c>
      <c r="G181" s="191" t="s">
        <v>790</v>
      </c>
      <c r="H181" s="193"/>
      <c r="I181" s="193"/>
      <c r="J181" s="194" t="s">
        <v>932</v>
      </c>
      <c r="K181" s="191" t="s">
        <v>720</v>
      </c>
      <c r="O181" s="9"/>
      <c r="P181" s="8"/>
    </row>
    <row r="182" spans="3:16" x14ac:dyDescent="0.2">
      <c r="C182" s="140">
        <f t="shared" si="8"/>
        <v>32</v>
      </c>
      <c r="D182" s="141" t="str">
        <f t="shared" si="9"/>
        <v>HDH-T</v>
      </c>
      <c r="E182" s="8" t="str">
        <f t="shared" si="7"/>
        <v>32HDH-T</v>
      </c>
      <c r="F182" s="192">
        <v>32</v>
      </c>
      <c r="G182" s="191" t="s">
        <v>790</v>
      </c>
      <c r="H182" s="193"/>
      <c r="I182" s="193"/>
      <c r="J182" s="194" t="s">
        <v>740</v>
      </c>
      <c r="K182" s="191" t="s">
        <v>720</v>
      </c>
      <c r="O182" s="9"/>
      <c r="P182" s="8"/>
    </row>
    <row r="183" spans="3:16" x14ac:dyDescent="0.2">
      <c r="C183" s="140">
        <f t="shared" si="8"/>
        <v>33</v>
      </c>
      <c r="D183" s="141" t="str">
        <f t="shared" si="9"/>
        <v>HDH-T</v>
      </c>
      <c r="E183" s="8" t="str">
        <f t="shared" si="7"/>
        <v>33HDH-T</v>
      </c>
      <c r="F183" s="192">
        <v>33</v>
      </c>
      <c r="G183" s="191" t="s">
        <v>790</v>
      </c>
      <c r="H183" s="193"/>
      <c r="I183" s="193"/>
      <c r="J183" s="194" t="s">
        <v>741</v>
      </c>
      <c r="K183" s="191" t="s">
        <v>720</v>
      </c>
      <c r="O183" s="9"/>
      <c r="P183" s="8"/>
    </row>
    <row r="184" spans="3:16" x14ac:dyDescent="0.2">
      <c r="C184" s="140">
        <f t="shared" si="8"/>
        <v>34</v>
      </c>
      <c r="D184" s="141" t="str">
        <f t="shared" si="9"/>
        <v>HDH-T</v>
      </c>
      <c r="E184" s="8" t="str">
        <f t="shared" si="7"/>
        <v>34HDH-T</v>
      </c>
      <c r="F184" s="192">
        <v>34</v>
      </c>
      <c r="G184" s="191" t="s">
        <v>790</v>
      </c>
      <c r="H184" s="193"/>
      <c r="I184" s="193"/>
      <c r="J184" s="194" t="s">
        <v>932</v>
      </c>
      <c r="K184" s="191" t="s">
        <v>720</v>
      </c>
      <c r="O184" s="9"/>
      <c r="P184" s="8"/>
    </row>
    <row r="185" spans="3:16" x14ac:dyDescent="0.2">
      <c r="C185" s="140">
        <f t="shared" si="8"/>
        <v>35</v>
      </c>
      <c r="D185" s="141" t="str">
        <f t="shared" si="9"/>
        <v>HDH-T</v>
      </c>
      <c r="E185" s="8" t="str">
        <f t="shared" si="7"/>
        <v>35HDH-T</v>
      </c>
      <c r="F185" s="192">
        <v>35</v>
      </c>
      <c r="G185" s="191" t="s">
        <v>790</v>
      </c>
      <c r="H185" s="193"/>
      <c r="I185" s="193"/>
      <c r="J185" s="194" t="s">
        <v>742</v>
      </c>
      <c r="K185" s="191" t="s">
        <v>720</v>
      </c>
      <c r="O185" s="9"/>
      <c r="P185" s="8"/>
    </row>
    <row r="186" spans="3:16" x14ac:dyDescent="0.2">
      <c r="C186" s="140">
        <f t="shared" si="8"/>
        <v>36</v>
      </c>
      <c r="D186" s="141" t="str">
        <f t="shared" si="9"/>
        <v>HDH-T</v>
      </c>
      <c r="E186" s="8" t="str">
        <f t="shared" si="7"/>
        <v>36HDH-T</v>
      </c>
      <c r="F186" s="192">
        <v>36</v>
      </c>
      <c r="G186" s="191" t="s">
        <v>790</v>
      </c>
      <c r="H186" s="193"/>
      <c r="I186" s="193"/>
      <c r="J186" s="194" t="s">
        <v>743</v>
      </c>
      <c r="K186" s="191" t="s">
        <v>720</v>
      </c>
      <c r="O186" s="9"/>
      <c r="P186" s="8"/>
    </row>
    <row r="187" spans="3:16" x14ac:dyDescent="0.2">
      <c r="C187" s="140">
        <f t="shared" si="8"/>
        <v>37</v>
      </c>
      <c r="D187" s="141" t="str">
        <f t="shared" si="9"/>
        <v>HDH-T</v>
      </c>
      <c r="E187" s="8" t="str">
        <f t="shared" si="7"/>
        <v>37HDH-T</v>
      </c>
      <c r="F187" s="192">
        <v>37</v>
      </c>
      <c r="G187" s="191" t="s">
        <v>790</v>
      </c>
      <c r="H187" s="193"/>
      <c r="I187" s="193"/>
      <c r="J187" s="194" t="s">
        <v>932</v>
      </c>
      <c r="K187" s="191" t="s">
        <v>720</v>
      </c>
      <c r="O187" s="9"/>
      <c r="P187" s="8"/>
    </row>
    <row r="188" spans="3:16" x14ac:dyDescent="0.2">
      <c r="C188" s="140">
        <f t="shared" si="8"/>
        <v>38</v>
      </c>
      <c r="D188" s="141" t="str">
        <f t="shared" si="9"/>
        <v>HDH-T</v>
      </c>
      <c r="E188" s="8" t="str">
        <f t="shared" si="7"/>
        <v>38HDH-T</v>
      </c>
      <c r="F188" s="192">
        <v>38</v>
      </c>
      <c r="G188" s="191" t="s">
        <v>790</v>
      </c>
      <c r="H188" s="193"/>
      <c r="I188" s="193"/>
      <c r="J188" s="194" t="s">
        <v>744</v>
      </c>
      <c r="K188" s="191" t="s">
        <v>720</v>
      </c>
      <c r="O188" s="9"/>
      <c r="P188" s="8"/>
    </row>
    <row r="189" spans="3:16" x14ac:dyDescent="0.2">
      <c r="C189" s="140">
        <f t="shared" si="8"/>
        <v>39</v>
      </c>
      <c r="D189" s="141" t="str">
        <f t="shared" si="9"/>
        <v>HDH-T</v>
      </c>
      <c r="E189" s="8" t="str">
        <f t="shared" si="7"/>
        <v>39HDH-T</v>
      </c>
      <c r="F189" s="192">
        <v>39</v>
      </c>
      <c r="G189" s="191" t="s">
        <v>790</v>
      </c>
      <c r="H189" s="193"/>
      <c r="I189" s="193"/>
      <c r="J189" s="194" t="s">
        <v>745</v>
      </c>
      <c r="K189" s="191" t="s">
        <v>720</v>
      </c>
      <c r="O189" s="9"/>
      <c r="P189" s="8"/>
    </row>
    <row r="190" spans="3:16" x14ac:dyDescent="0.2">
      <c r="C190" s="140">
        <f t="shared" si="8"/>
        <v>40</v>
      </c>
      <c r="D190" s="141" t="str">
        <f t="shared" si="9"/>
        <v>HDH-T</v>
      </c>
      <c r="E190" s="8" t="str">
        <f t="shared" si="7"/>
        <v>40HDH-T</v>
      </c>
      <c r="F190" s="192">
        <v>40</v>
      </c>
      <c r="G190" s="191" t="s">
        <v>790</v>
      </c>
      <c r="H190" s="193"/>
      <c r="I190" s="193"/>
      <c r="J190" s="194" t="s">
        <v>932</v>
      </c>
      <c r="K190" s="191" t="s">
        <v>720</v>
      </c>
      <c r="O190" s="9"/>
      <c r="P190" s="8"/>
    </row>
    <row r="191" spans="3:16" x14ac:dyDescent="0.2">
      <c r="C191" s="140">
        <f t="shared" si="8"/>
        <v>41</v>
      </c>
      <c r="D191" s="141" t="str">
        <f t="shared" si="9"/>
        <v>HDH-T</v>
      </c>
      <c r="E191" s="8" t="str">
        <f t="shared" si="7"/>
        <v>41HDH-T</v>
      </c>
      <c r="F191" s="192">
        <v>41</v>
      </c>
      <c r="G191" s="191" t="s">
        <v>790</v>
      </c>
      <c r="H191" s="193"/>
      <c r="I191" s="193"/>
      <c r="J191" s="194" t="s">
        <v>746</v>
      </c>
      <c r="K191" s="191" t="s">
        <v>720</v>
      </c>
      <c r="O191" s="9"/>
      <c r="P191" s="8"/>
    </row>
    <row r="192" spans="3:16" x14ac:dyDescent="0.2">
      <c r="C192" s="140">
        <f t="shared" si="8"/>
        <v>42</v>
      </c>
      <c r="D192" s="141" t="str">
        <f t="shared" si="9"/>
        <v>HDH-T</v>
      </c>
      <c r="E192" s="8" t="str">
        <f t="shared" si="7"/>
        <v>42HDH-T</v>
      </c>
      <c r="F192" s="192">
        <v>42</v>
      </c>
      <c r="G192" s="191" t="s">
        <v>790</v>
      </c>
      <c r="H192" s="193"/>
      <c r="I192" s="193"/>
      <c r="J192" s="194" t="s">
        <v>625</v>
      </c>
      <c r="K192" s="191" t="s">
        <v>720</v>
      </c>
      <c r="O192" s="9"/>
      <c r="P192" s="8"/>
    </row>
    <row r="193" spans="3:16" x14ac:dyDescent="0.2">
      <c r="C193" s="140">
        <f t="shared" si="8"/>
        <v>43</v>
      </c>
      <c r="D193" s="141" t="str">
        <f t="shared" si="9"/>
        <v>HDH-T</v>
      </c>
      <c r="E193" s="8" t="str">
        <f t="shared" si="7"/>
        <v>43HDH-T</v>
      </c>
      <c r="F193" s="192">
        <v>43</v>
      </c>
      <c r="G193" s="191" t="s">
        <v>790</v>
      </c>
      <c r="H193" s="193"/>
      <c r="I193" s="193"/>
      <c r="J193" s="194" t="s">
        <v>932</v>
      </c>
      <c r="K193" s="191" t="s">
        <v>720</v>
      </c>
      <c r="O193" s="9"/>
      <c r="P193" s="8"/>
    </row>
    <row r="194" spans="3:16" x14ac:dyDescent="0.2">
      <c r="C194" s="140">
        <f t="shared" si="8"/>
        <v>44</v>
      </c>
      <c r="D194" s="141" t="str">
        <f t="shared" si="9"/>
        <v>HDH-T</v>
      </c>
      <c r="E194" s="8" t="str">
        <f t="shared" si="7"/>
        <v>44HDH-T</v>
      </c>
      <c r="F194" s="192">
        <v>44</v>
      </c>
      <c r="G194" s="191" t="s">
        <v>790</v>
      </c>
      <c r="H194" s="193"/>
      <c r="I194" s="193"/>
      <c r="J194" s="194" t="s">
        <v>747</v>
      </c>
      <c r="K194" s="191" t="s">
        <v>720</v>
      </c>
      <c r="O194" s="9"/>
      <c r="P194" s="8"/>
    </row>
    <row r="195" spans="3:16" x14ac:dyDescent="0.2">
      <c r="C195" s="140">
        <f t="shared" si="8"/>
        <v>45</v>
      </c>
      <c r="D195" s="141" t="str">
        <f t="shared" si="9"/>
        <v>HDH-T</v>
      </c>
      <c r="E195" s="8" t="str">
        <f t="shared" si="7"/>
        <v>45HDH-T</v>
      </c>
      <c r="F195" s="192">
        <v>45</v>
      </c>
      <c r="G195" s="191" t="s">
        <v>790</v>
      </c>
      <c r="H195" s="193"/>
      <c r="I195" s="193"/>
      <c r="J195" s="194" t="s">
        <v>106</v>
      </c>
      <c r="K195" s="191" t="s">
        <v>720</v>
      </c>
      <c r="O195" s="9"/>
      <c r="P195" s="8"/>
    </row>
    <row r="196" spans="3:16" x14ac:dyDescent="0.2">
      <c r="C196" s="140">
        <f t="shared" si="8"/>
        <v>46</v>
      </c>
      <c r="D196" s="141" t="str">
        <f t="shared" si="9"/>
        <v>HDH-T</v>
      </c>
      <c r="E196" s="8" t="str">
        <f t="shared" ref="E196:E259" si="10">+C196&amp;D196</f>
        <v>46HDH-T</v>
      </c>
      <c r="F196" s="192">
        <v>46</v>
      </c>
      <c r="G196" s="191" t="s">
        <v>790</v>
      </c>
      <c r="H196" s="193"/>
      <c r="I196" s="193"/>
      <c r="J196" s="194" t="s">
        <v>932</v>
      </c>
      <c r="K196" s="191" t="s">
        <v>720</v>
      </c>
      <c r="O196" s="9"/>
      <c r="P196" s="8"/>
    </row>
    <row r="197" spans="3:16" x14ac:dyDescent="0.2">
      <c r="C197" s="140">
        <f t="shared" si="8"/>
        <v>47</v>
      </c>
      <c r="D197" s="141" t="str">
        <f t="shared" si="9"/>
        <v>HDH-T</v>
      </c>
      <c r="E197" s="8" t="str">
        <f t="shared" si="10"/>
        <v>47HDH-T</v>
      </c>
      <c r="F197" s="192">
        <v>47</v>
      </c>
      <c r="G197" s="191" t="s">
        <v>790</v>
      </c>
      <c r="H197" s="193"/>
      <c r="I197" s="193"/>
      <c r="J197" s="194" t="s">
        <v>630</v>
      </c>
      <c r="K197" s="191" t="s">
        <v>720</v>
      </c>
      <c r="O197" s="9"/>
      <c r="P197" s="8"/>
    </row>
    <row r="198" spans="3:16" x14ac:dyDescent="0.2">
      <c r="C198" s="140">
        <f t="shared" si="8"/>
        <v>48</v>
      </c>
      <c r="D198" s="141" t="str">
        <f t="shared" si="9"/>
        <v>HDH-T</v>
      </c>
      <c r="E198" s="8" t="str">
        <f t="shared" si="10"/>
        <v>48HDH-T</v>
      </c>
      <c r="F198" s="192">
        <v>48</v>
      </c>
      <c r="G198" s="191" t="s">
        <v>790</v>
      </c>
      <c r="H198" s="193"/>
      <c r="I198" s="193"/>
      <c r="J198" s="194" t="s">
        <v>748</v>
      </c>
      <c r="K198" s="191" t="s">
        <v>720</v>
      </c>
      <c r="O198" s="9"/>
      <c r="P198" s="8"/>
    </row>
    <row r="199" spans="3:16" x14ac:dyDescent="0.2">
      <c r="C199" s="140">
        <f t="shared" si="8"/>
        <v>49</v>
      </c>
      <c r="D199" s="141" t="str">
        <f t="shared" si="9"/>
        <v>HDH-T</v>
      </c>
      <c r="E199" s="8" t="str">
        <f t="shared" si="10"/>
        <v>49HDH-T</v>
      </c>
      <c r="F199" s="192">
        <v>49</v>
      </c>
      <c r="G199" s="191" t="s">
        <v>790</v>
      </c>
      <c r="H199" s="193"/>
      <c r="I199" s="193"/>
      <c r="J199" s="194" t="s">
        <v>932</v>
      </c>
      <c r="K199" s="191" t="s">
        <v>720</v>
      </c>
      <c r="O199" s="9"/>
      <c r="P199" s="8"/>
    </row>
    <row r="200" spans="3:16" x14ac:dyDescent="0.2">
      <c r="C200" s="140">
        <f t="shared" si="8"/>
        <v>50</v>
      </c>
      <c r="D200" s="141" t="str">
        <f t="shared" si="9"/>
        <v>HDH-T</v>
      </c>
      <c r="E200" s="8" t="str">
        <f t="shared" si="10"/>
        <v>50HDH-T</v>
      </c>
      <c r="F200" s="192">
        <v>50</v>
      </c>
      <c r="G200" s="191" t="s">
        <v>790</v>
      </c>
      <c r="H200" s="193"/>
      <c r="I200" s="193"/>
      <c r="J200" s="194" t="s">
        <v>749</v>
      </c>
      <c r="K200" s="191" t="s">
        <v>720</v>
      </c>
      <c r="O200" s="9"/>
      <c r="P200" s="8"/>
    </row>
    <row r="201" spans="3:16" x14ac:dyDescent="0.2">
      <c r="C201" s="140">
        <f t="shared" si="8"/>
        <v>51</v>
      </c>
      <c r="D201" s="141" t="str">
        <f t="shared" si="9"/>
        <v>HDH-T</v>
      </c>
      <c r="E201" s="8" t="str">
        <f t="shared" si="10"/>
        <v>51HDH-T</v>
      </c>
      <c r="F201" s="192">
        <v>51</v>
      </c>
      <c r="G201" s="191" t="s">
        <v>790</v>
      </c>
      <c r="H201" s="193"/>
      <c r="I201" s="193"/>
      <c r="J201" s="194" t="s">
        <v>750</v>
      </c>
      <c r="K201" s="191" t="s">
        <v>720</v>
      </c>
      <c r="O201" s="9"/>
      <c r="P201" s="8"/>
    </row>
    <row r="202" spans="3:16" x14ac:dyDescent="0.2">
      <c r="C202" s="140">
        <f t="shared" ref="C202:C265" si="11">IF(G202&lt;&gt;G201,1,C201+1)</f>
        <v>52</v>
      </c>
      <c r="D202" s="141" t="str">
        <f t="shared" ref="D202:D265" si="12">+VLOOKUP(G202,$L$10:$M$50,2,0)</f>
        <v>HDH-T</v>
      </c>
      <c r="E202" s="8" t="str">
        <f t="shared" si="10"/>
        <v>52HDH-T</v>
      </c>
      <c r="F202" s="192">
        <v>52</v>
      </c>
      <c r="G202" s="191" t="s">
        <v>790</v>
      </c>
      <c r="H202" s="193"/>
      <c r="I202" s="193"/>
      <c r="J202" s="194" t="s">
        <v>932</v>
      </c>
      <c r="K202" s="191" t="s">
        <v>720</v>
      </c>
      <c r="O202" s="9"/>
      <c r="P202" s="8"/>
    </row>
    <row r="203" spans="3:16" x14ac:dyDescent="0.2">
      <c r="C203" s="140">
        <f t="shared" si="11"/>
        <v>53</v>
      </c>
      <c r="D203" s="141" t="str">
        <f t="shared" si="12"/>
        <v>HDH-T</v>
      </c>
      <c r="E203" s="8" t="str">
        <f t="shared" si="10"/>
        <v>53HDH-T</v>
      </c>
      <c r="F203" s="192">
        <v>53</v>
      </c>
      <c r="G203" s="191" t="s">
        <v>790</v>
      </c>
      <c r="H203" s="193"/>
      <c r="I203" s="193"/>
      <c r="J203" s="194" t="s">
        <v>106</v>
      </c>
      <c r="K203" s="191" t="s">
        <v>720</v>
      </c>
      <c r="O203" s="9"/>
      <c r="P203" s="8"/>
    </row>
    <row r="204" spans="3:16" x14ac:dyDescent="0.2">
      <c r="C204" s="140">
        <f t="shared" si="11"/>
        <v>54</v>
      </c>
      <c r="D204" s="141" t="str">
        <f t="shared" si="12"/>
        <v>HDH-T</v>
      </c>
      <c r="E204" s="8" t="str">
        <f t="shared" si="10"/>
        <v>54HDH-T</v>
      </c>
      <c r="F204" s="192">
        <v>54</v>
      </c>
      <c r="G204" s="191" t="s">
        <v>790</v>
      </c>
      <c r="H204" s="193"/>
      <c r="I204" s="193"/>
      <c r="J204" s="194" t="s">
        <v>751</v>
      </c>
      <c r="K204" s="191" t="s">
        <v>720</v>
      </c>
      <c r="O204" s="9"/>
      <c r="P204" s="8"/>
    </row>
    <row r="205" spans="3:16" x14ac:dyDescent="0.2">
      <c r="C205" s="140">
        <f t="shared" si="11"/>
        <v>1</v>
      </c>
      <c r="D205" s="141" t="e">
        <f t="shared" si="12"/>
        <v>#N/A</v>
      </c>
      <c r="E205" s="8" t="e">
        <f t="shared" si="10"/>
        <v>#N/A</v>
      </c>
      <c r="F205" s="142"/>
      <c r="G205" s="143"/>
      <c r="H205" s="143"/>
      <c r="I205" s="143"/>
      <c r="J205" s="145"/>
      <c r="K205" s="14"/>
      <c r="O205" s="9"/>
      <c r="P205" s="8"/>
    </row>
    <row r="206" spans="3:16" x14ac:dyDescent="0.2">
      <c r="C206" s="140">
        <f t="shared" si="11"/>
        <v>2</v>
      </c>
      <c r="D206" s="141" t="e">
        <f t="shared" si="12"/>
        <v>#N/A</v>
      </c>
      <c r="E206" s="8" t="e">
        <f t="shared" si="10"/>
        <v>#N/A</v>
      </c>
      <c r="F206" s="142"/>
      <c r="G206" s="14"/>
      <c r="H206" s="143"/>
      <c r="I206" s="143"/>
      <c r="J206" s="145"/>
      <c r="K206" s="14"/>
      <c r="O206" s="9"/>
      <c r="P206" s="8"/>
    </row>
    <row r="207" spans="3:16" x14ac:dyDescent="0.2">
      <c r="C207" s="140">
        <f t="shared" si="11"/>
        <v>3</v>
      </c>
      <c r="D207" s="141" t="e">
        <f t="shared" si="12"/>
        <v>#N/A</v>
      </c>
      <c r="E207" s="8" t="e">
        <f t="shared" si="10"/>
        <v>#N/A</v>
      </c>
      <c r="F207" s="142"/>
      <c r="G207" s="143"/>
      <c r="H207" s="143"/>
      <c r="I207" s="143"/>
      <c r="J207" s="145"/>
      <c r="K207" s="14"/>
      <c r="O207" s="9"/>
      <c r="P207" s="8"/>
    </row>
    <row r="208" spans="3:16" x14ac:dyDescent="0.2">
      <c r="C208" s="140">
        <f t="shared" si="11"/>
        <v>4</v>
      </c>
      <c r="D208" s="141" t="e">
        <f t="shared" si="12"/>
        <v>#N/A</v>
      </c>
      <c r="E208" s="8" t="e">
        <f t="shared" si="10"/>
        <v>#N/A</v>
      </c>
      <c r="F208" s="142"/>
      <c r="G208" s="14"/>
      <c r="H208" s="143"/>
      <c r="I208" s="143"/>
      <c r="J208" s="145"/>
      <c r="K208" s="14"/>
      <c r="O208" s="9"/>
      <c r="P208" s="8"/>
    </row>
    <row r="209" spans="3:16" x14ac:dyDescent="0.2">
      <c r="C209" s="140">
        <f t="shared" si="11"/>
        <v>5</v>
      </c>
      <c r="D209" s="141" t="e">
        <f t="shared" si="12"/>
        <v>#N/A</v>
      </c>
      <c r="E209" s="8" t="e">
        <f t="shared" si="10"/>
        <v>#N/A</v>
      </c>
      <c r="F209" s="142"/>
      <c r="G209" s="143"/>
      <c r="H209" s="143"/>
      <c r="I209" s="143"/>
      <c r="J209" s="145"/>
      <c r="K209" s="14"/>
      <c r="O209" s="9"/>
      <c r="P209" s="8"/>
    </row>
    <row r="210" spans="3:16" x14ac:dyDescent="0.2">
      <c r="C210" s="140">
        <f t="shared" si="11"/>
        <v>6</v>
      </c>
      <c r="D210" s="141" t="e">
        <f t="shared" si="12"/>
        <v>#N/A</v>
      </c>
      <c r="E210" s="8" t="e">
        <f t="shared" si="10"/>
        <v>#N/A</v>
      </c>
      <c r="F210" s="142"/>
      <c r="G210" s="14"/>
      <c r="H210" s="143"/>
      <c r="I210" s="143"/>
      <c r="J210" s="145"/>
      <c r="K210" s="14"/>
      <c r="O210" s="9"/>
      <c r="P210" s="8"/>
    </row>
    <row r="211" spans="3:16" x14ac:dyDescent="0.2">
      <c r="C211" s="140">
        <f t="shared" si="11"/>
        <v>7</v>
      </c>
      <c r="D211" s="141" t="e">
        <f t="shared" si="12"/>
        <v>#N/A</v>
      </c>
      <c r="E211" s="8" t="e">
        <f t="shared" si="10"/>
        <v>#N/A</v>
      </c>
      <c r="F211" s="142"/>
      <c r="G211" s="143"/>
      <c r="H211" s="143"/>
      <c r="I211" s="143"/>
      <c r="J211" s="145"/>
      <c r="K211" s="14"/>
      <c r="O211" s="9"/>
      <c r="P211" s="8"/>
    </row>
    <row r="212" spans="3:16" x14ac:dyDescent="0.2">
      <c r="C212" s="140">
        <f t="shared" si="11"/>
        <v>8</v>
      </c>
      <c r="D212" s="141" t="e">
        <f t="shared" si="12"/>
        <v>#N/A</v>
      </c>
      <c r="E212" s="8" t="e">
        <f t="shared" si="10"/>
        <v>#N/A</v>
      </c>
      <c r="F212" s="142"/>
      <c r="G212" s="14"/>
      <c r="H212" s="143"/>
      <c r="I212" s="143"/>
      <c r="J212" s="145"/>
      <c r="K212" s="14"/>
      <c r="O212" s="9"/>
      <c r="P212" s="8"/>
    </row>
    <row r="213" spans="3:16" x14ac:dyDescent="0.2">
      <c r="C213" s="140">
        <f t="shared" si="11"/>
        <v>9</v>
      </c>
      <c r="D213" s="141" t="e">
        <f t="shared" si="12"/>
        <v>#N/A</v>
      </c>
      <c r="E213" s="8" t="e">
        <f t="shared" si="10"/>
        <v>#N/A</v>
      </c>
      <c r="F213" s="142"/>
      <c r="G213" s="143"/>
      <c r="H213" s="143"/>
      <c r="I213" s="143"/>
      <c r="J213" s="145"/>
      <c r="K213" s="14"/>
      <c r="O213" s="9"/>
      <c r="P213" s="8"/>
    </row>
    <row r="214" spans="3:16" x14ac:dyDescent="0.2">
      <c r="C214" s="140">
        <f t="shared" si="11"/>
        <v>10</v>
      </c>
      <c r="D214" s="141" t="e">
        <f t="shared" si="12"/>
        <v>#N/A</v>
      </c>
      <c r="E214" s="8" t="e">
        <f t="shared" si="10"/>
        <v>#N/A</v>
      </c>
      <c r="F214" s="142"/>
      <c r="G214" s="14"/>
      <c r="H214" s="143"/>
      <c r="I214" s="143"/>
      <c r="J214" s="145"/>
      <c r="K214" s="14"/>
      <c r="O214" s="9"/>
      <c r="P214" s="8"/>
    </row>
    <row r="215" spans="3:16" x14ac:dyDescent="0.2">
      <c r="C215" s="140">
        <f t="shared" si="11"/>
        <v>11</v>
      </c>
      <c r="D215" s="141" t="e">
        <f t="shared" si="12"/>
        <v>#N/A</v>
      </c>
      <c r="E215" s="8" t="e">
        <f t="shared" si="10"/>
        <v>#N/A</v>
      </c>
      <c r="F215" s="142"/>
      <c r="G215" s="143"/>
      <c r="H215" s="143"/>
      <c r="I215" s="143"/>
      <c r="J215" s="145"/>
      <c r="K215" s="14"/>
      <c r="O215" s="9"/>
      <c r="P215" s="8"/>
    </row>
    <row r="216" spans="3:16" x14ac:dyDescent="0.2">
      <c r="C216" s="140">
        <f t="shared" si="11"/>
        <v>12</v>
      </c>
      <c r="D216" s="141" t="e">
        <f t="shared" si="12"/>
        <v>#N/A</v>
      </c>
      <c r="E216" s="8" t="e">
        <f t="shared" si="10"/>
        <v>#N/A</v>
      </c>
      <c r="F216" s="142"/>
      <c r="G216" s="14"/>
      <c r="H216" s="143"/>
      <c r="I216" s="143"/>
      <c r="J216" s="145"/>
      <c r="K216" s="14"/>
      <c r="O216" s="9"/>
      <c r="P216" s="8"/>
    </row>
    <row r="217" spans="3:16" x14ac:dyDescent="0.2">
      <c r="C217" s="140">
        <f t="shared" si="11"/>
        <v>13</v>
      </c>
      <c r="D217" s="141" t="e">
        <f t="shared" si="12"/>
        <v>#N/A</v>
      </c>
      <c r="E217" s="8" t="e">
        <f t="shared" si="10"/>
        <v>#N/A</v>
      </c>
      <c r="F217" s="142"/>
      <c r="G217" s="143"/>
      <c r="H217" s="143"/>
      <c r="I217" s="143"/>
      <c r="J217" s="145"/>
      <c r="K217" s="14"/>
      <c r="O217" s="9"/>
      <c r="P217" s="8"/>
    </row>
    <row r="218" spans="3:16" x14ac:dyDescent="0.2">
      <c r="C218" s="140">
        <f t="shared" si="11"/>
        <v>14</v>
      </c>
      <c r="D218" s="141" t="e">
        <f t="shared" si="12"/>
        <v>#N/A</v>
      </c>
      <c r="E218" s="8" t="e">
        <f t="shared" si="10"/>
        <v>#N/A</v>
      </c>
      <c r="F218" s="142"/>
      <c r="G218" s="14"/>
      <c r="H218" s="143"/>
      <c r="I218" s="143"/>
      <c r="J218" s="145"/>
      <c r="K218" s="14"/>
      <c r="O218" s="9"/>
      <c r="P218" s="8"/>
    </row>
    <row r="219" spans="3:16" x14ac:dyDescent="0.2">
      <c r="C219" s="140">
        <f t="shared" si="11"/>
        <v>15</v>
      </c>
      <c r="D219" s="141" t="e">
        <f t="shared" si="12"/>
        <v>#N/A</v>
      </c>
      <c r="E219" s="8" t="e">
        <f t="shared" si="10"/>
        <v>#N/A</v>
      </c>
      <c r="F219" s="142"/>
      <c r="G219" s="143"/>
      <c r="H219" s="143"/>
      <c r="I219" s="143"/>
      <c r="J219" s="145"/>
      <c r="K219" s="14"/>
      <c r="O219" s="9"/>
      <c r="P219" s="8"/>
    </row>
    <row r="220" spans="3:16" x14ac:dyDescent="0.2">
      <c r="C220" s="140">
        <f t="shared" si="11"/>
        <v>16</v>
      </c>
      <c r="D220" s="141" t="e">
        <f t="shared" si="12"/>
        <v>#N/A</v>
      </c>
      <c r="E220" s="8" t="e">
        <f t="shared" si="10"/>
        <v>#N/A</v>
      </c>
      <c r="F220" s="142"/>
      <c r="G220" s="14"/>
      <c r="H220" s="143"/>
      <c r="I220" s="143"/>
      <c r="J220" s="145"/>
      <c r="K220" s="14"/>
      <c r="O220" s="9"/>
      <c r="P220" s="8"/>
    </row>
    <row r="221" spans="3:16" x14ac:dyDescent="0.2">
      <c r="C221" s="140">
        <f t="shared" si="11"/>
        <v>17</v>
      </c>
      <c r="D221" s="141" t="e">
        <f t="shared" si="12"/>
        <v>#N/A</v>
      </c>
      <c r="E221" s="8" t="e">
        <f t="shared" si="10"/>
        <v>#N/A</v>
      </c>
      <c r="F221" s="142"/>
      <c r="G221" s="143"/>
      <c r="H221" s="143"/>
      <c r="I221" s="143"/>
      <c r="J221" s="145"/>
      <c r="K221" s="14"/>
      <c r="O221" s="9"/>
      <c r="P221" s="8"/>
    </row>
    <row r="222" spans="3:16" x14ac:dyDescent="0.2">
      <c r="C222" s="140">
        <f t="shared" si="11"/>
        <v>18</v>
      </c>
      <c r="D222" s="141" t="e">
        <f t="shared" si="12"/>
        <v>#N/A</v>
      </c>
      <c r="E222" s="8" t="e">
        <f t="shared" si="10"/>
        <v>#N/A</v>
      </c>
      <c r="F222" s="142"/>
      <c r="G222" s="14"/>
      <c r="H222" s="143"/>
      <c r="I222" s="143"/>
      <c r="J222" s="145"/>
      <c r="K222" s="14"/>
      <c r="O222" s="9"/>
      <c r="P222" s="8"/>
    </row>
    <row r="223" spans="3:16" x14ac:dyDescent="0.2">
      <c r="C223" s="140">
        <f t="shared" si="11"/>
        <v>19</v>
      </c>
      <c r="D223" s="141" t="e">
        <f t="shared" si="12"/>
        <v>#N/A</v>
      </c>
      <c r="E223" s="8" t="e">
        <f t="shared" si="10"/>
        <v>#N/A</v>
      </c>
      <c r="F223" s="142"/>
      <c r="G223" s="143"/>
      <c r="H223" s="143"/>
      <c r="I223" s="143"/>
      <c r="J223" s="145"/>
      <c r="K223" s="14"/>
      <c r="O223" s="9"/>
      <c r="P223" s="8"/>
    </row>
    <row r="224" spans="3:16" x14ac:dyDescent="0.2">
      <c r="C224" s="140">
        <f t="shared" si="11"/>
        <v>20</v>
      </c>
      <c r="D224" s="141" t="e">
        <f t="shared" si="12"/>
        <v>#N/A</v>
      </c>
      <c r="E224" s="8" t="e">
        <f t="shared" si="10"/>
        <v>#N/A</v>
      </c>
      <c r="F224" s="142"/>
      <c r="G224" s="14"/>
      <c r="H224" s="143"/>
      <c r="I224" s="143"/>
      <c r="J224" s="145"/>
      <c r="K224" s="14"/>
      <c r="O224" s="9"/>
      <c r="P224" s="8"/>
    </row>
    <row r="225" spans="3:16" x14ac:dyDescent="0.2">
      <c r="C225" s="140">
        <f t="shared" si="11"/>
        <v>21</v>
      </c>
      <c r="D225" s="141" t="e">
        <f t="shared" si="12"/>
        <v>#N/A</v>
      </c>
      <c r="E225" s="8" t="e">
        <f t="shared" si="10"/>
        <v>#N/A</v>
      </c>
      <c r="F225" s="142"/>
      <c r="G225" s="143"/>
      <c r="H225" s="143"/>
      <c r="I225" s="143"/>
      <c r="J225" s="145"/>
      <c r="K225" s="14"/>
      <c r="O225" s="9"/>
      <c r="P225" s="8"/>
    </row>
    <row r="226" spans="3:16" x14ac:dyDescent="0.2">
      <c r="C226" s="140">
        <f t="shared" si="11"/>
        <v>22</v>
      </c>
      <c r="D226" s="141" t="e">
        <f t="shared" si="12"/>
        <v>#N/A</v>
      </c>
      <c r="E226" s="8" t="e">
        <f t="shared" si="10"/>
        <v>#N/A</v>
      </c>
      <c r="F226" s="142"/>
      <c r="G226" s="14"/>
      <c r="H226" s="143"/>
      <c r="I226" s="143"/>
      <c r="J226" s="145"/>
      <c r="K226" s="14"/>
      <c r="O226" s="9"/>
      <c r="P226" s="8"/>
    </row>
    <row r="227" spans="3:16" x14ac:dyDescent="0.2">
      <c r="C227" s="140">
        <f t="shared" si="11"/>
        <v>23</v>
      </c>
      <c r="D227" s="141" t="e">
        <f t="shared" si="12"/>
        <v>#N/A</v>
      </c>
      <c r="E227" s="8" t="e">
        <f t="shared" si="10"/>
        <v>#N/A</v>
      </c>
      <c r="F227" s="142"/>
      <c r="G227" s="143"/>
      <c r="H227" s="143"/>
      <c r="I227" s="143"/>
      <c r="J227" s="145"/>
      <c r="K227" s="14"/>
      <c r="O227" s="9"/>
      <c r="P227" s="8"/>
    </row>
    <row r="228" spans="3:16" x14ac:dyDescent="0.2">
      <c r="C228" s="140">
        <f t="shared" si="11"/>
        <v>24</v>
      </c>
      <c r="D228" s="141" t="e">
        <f t="shared" si="12"/>
        <v>#N/A</v>
      </c>
      <c r="E228" s="8" t="e">
        <f t="shared" si="10"/>
        <v>#N/A</v>
      </c>
      <c r="F228" s="142"/>
      <c r="G228" s="14"/>
      <c r="H228" s="143"/>
      <c r="I228" s="143"/>
      <c r="J228" s="145"/>
      <c r="K228" s="14"/>
      <c r="O228" s="9"/>
      <c r="P228" s="8"/>
    </row>
    <row r="229" spans="3:16" x14ac:dyDescent="0.2">
      <c r="C229" s="140">
        <f t="shared" si="11"/>
        <v>25</v>
      </c>
      <c r="D229" s="141" t="e">
        <f t="shared" si="12"/>
        <v>#N/A</v>
      </c>
      <c r="E229" s="8" t="e">
        <f t="shared" si="10"/>
        <v>#N/A</v>
      </c>
      <c r="F229" s="142"/>
      <c r="G229" s="143"/>
      <c r="H229" s="143"/>
      <c r="I229" s="143"/>
      <c r="J229" s="145"/>
      <c r="K229" s="14"/>
      <c r="O229" s="9"/>
      <c r="P229" s="8"/>
    </row>
    <row r="230" spans="3:16" x14ac:dyDescent="0.2">
      <c r="C230" s="140">
        <f t="shared" si="11"/>
        <v>26</v>
      </c>
      <c r="D230" s="141" t="e">
        <f t="shared" si="12"/>
        <v>#N/A</v>
      </c>
      <c r="E230" s="8" t="e">
        <f t="shared" si="10"/>
        <v>#N/A</v>
      </c>
      <c r="F230" s="142"/>
      <c r="G230" s="14"/>
      <c r="H230" s="143"/>
      <c r="I230" s="143"/>
      <c r="J230" s="145"/>
      <c r="K230" s="14"/>
      <c r="O230" s="9"/>
      <c r="P230" s="8"/>
    </row>
    <row r="231" spans="3:16" x14ac:dyDescent="0.2">
      <c r="C231" s="140">
        <f t="shared" si="11"/>
        <v>27</v>
      </c>
      <c r="D231" s="141" t="e">
        <f t="shared" si="12"/>
        <v>#N/A</v>
      </c>
      <c r="E231" s="8" t="e">
        <f t="shared" si="10"/>
        <v>#N/A</v>
      </c>
      <c r="F231" s="142"/>
      <c r="G231" s="143"/>
      <c r="H231" s="143"/>
      <c r="I231" s="143"/>
      <c r="J231" s="145"/>
      <c r="K231" s="14"/>
      <c r="O231" s="9"/>
      <c r="P231" s="8"/>
    </row>
    <row r="232" spans="3:16" x14ac:dyDescent="0.2">
      <c r="C232" s="140">
        <f t="shared" si="11"/>
        <v>28</v>
      </c>
      <c r="D232" s="141" t="e">
        <f t="shared" si="12"/>
        <v>#N/A</v>
      </c>
      <c r="E232" s="8" t="e">
        <f t="shared" si="10"/>
        <v>#N/A</v>
      </c>
      <c r="F232" s="142"/>
      <c r="G232" s="14"/>
      <c r="H232" s="143"/>
      <c r="I232" s="143"/>
      <c r="J232" s="145"/>
      <c r="K232" s="14"/>
      <c r="O232" s="9"/>
      <c r="P232" s="8"/>
    </row>
    <row r="233" spans="3:16" x14ac:dyDescent="0.2">
      <c r="C233" s="140">
        <f t="shared" si="11"/>
        <v>29</v>
      </c>
      <c r="D233" s="141" t="e">
        <f t="shared" si="12"/>
        <v>#N/A</v>
      </c>
      <c r="E233" s="8" t="e">
        <f t="shared" si="10"/>
        <v>#N/A</v>
      </c>
      <c r="F233" s="142"/>
      <c r="G233" s="143"/>
      <c r="H233" s="143"/>
      <c r="I233" s="143"/>
      <c r="J233" s="145"/>
      <c r="K233" s="14"/>
      <c r="O233" s="9"/>
      <c r="P233" s="8"/>
    </row>
    <row r="234" spans="3:16" x14ac:dyDescent="0.2">
      <c r="C234" s="140">
        <f t="shared" si="11"/>
        <v>30</v>
      </c>
      <c r="D234" s="141" t="e">
        <f t="shared" si="12"/>
        <v>#N/A</v>
      </c>
      <c r="E234" s="8" t="e">
        <f t="shared" si="10"/>
        <v>#N/A</v>
      </c>
      <c r="F234" s="142"/>
      <c r="G234" s="14"/>
      <c r="H234" s="143"/>
      <c r="I234" s="143"/>
      <c r="J234" s="145"/>
      <c r="K234" s="14"/>
      <c r="O234" s="9"/>
      <c r="P234" s="8"/>
    </row>
    <row r="235" spans="3:16" x14ac:dyDescent="0.2">
      <c r="C235" s="140">
        <f t="shared" si="11"/>
        <v>31</v>
      </c>
      <c r="D235" s="141" t="e">
        <f t="shared" si="12"/>
        <v>#N/A</v>
      </c>
      <c r="E235" s="8" t="e">
        <f t="shared" si="10"/>
        <v>#N/A</v>
      </c>
      <c r="F235" s="142"/>
      <c r="G235" s="143"/>
      <c r="H235" s="143"/>
      <c r="I235" s="143"/>
      <c r="J235" s="145"/>
      <c r="K235" s="14"/>
      <c r="O235" s="9"/>
      <c r="P235" s="8"/>
    </row>
    <row r="236" spans="3:16" x14ac:dyDescent="0.2">
      <c r="C236" s="140">
        <f t="shared" si="11"/>
        <v>32</v>
      </c>
      <c r="D236" s="141" t="e">
        <f t="shared" si="12"/>
        <v>#N/A</v>
      </c>
      <c r="E236" s="8" t="e">
        <f t="shared" si="10"/>
        <v>#N/A</v>
      </c>
      <c r="F236" s="142"/>
      <c r="G236" s="14"/>
      <c r="H236" s="143"/>
      <c r="I236" s="143"/>
      <c r="J236" s="145"/>
      <c r="K236" s="14"/>
      <c r="O236" s="9"/>
      <c r="P236" s="8"/>
    </row>
    <row r="237" spans="3:16" x14ac:dyDescent="0.2">
      <c r="C237" s="140">
        <f t="shared" si="11"/>
        <v>33</v>
      </c>
      <c r="D237" s="141" t="e">
        <f t="shared" si="12"/>
        <v>#N/A</v>
      </c>
      <c r="E237" s="8" t="e">
        <f t="shared" si="10"/>
        <v>#N/A</v>
      </c>
      <c r="F237" s="142"/>
      <c r="G237" s="143"/>
      <c r="H237" s="143"/>
      <c r="I237" s="143"/>
      <c r="J237" s="145"/>
      <c r="K237" s="14"/>
      <c r="O237" s="9"/>
      <c r="P237" s="8"/>
    </row>
    <row r="238" spans="3:16" x14ac:dyDescent="0.2">
      <c r="C238" s="140">
        <f t="shared" si="11"/>
        <v>34</v>
      </c>
      <c r="D238" s="141" t="e">
        <f t="shared" si="12"/>
        <v>#N/A</v>
      </c>
      <c r="E238" s="8" t="e">
        <f t="shared" si="10"/>
        <v>#N/A</v>
      </c>
      <c r="F238" s="142"/>
      <c r="G238" s="14"/>
      <c r="H238" s="143"/>
      <c r="I238" s="143"/>
      <c r="J238" s="145"/>
      <c r="K238" s="14"/>
      <c r="O238" s="9"/>
      <c r="P238" s="8"/>
    </row>
    <row r="239" spans="3:16" x14ac:dyDescent="0.2">
      <c r="C239" s="140">
        <f t="shared" si="11"/>
        <v>35</v>
      </c>
      <c r="D239" s="141" t="e">
        <f t="shared" si="12"/>
        <v>#N/A</v>
      </c>
      <c r="E239" s="8" t="e">
        <f t="shared" si="10"/>
        <v>#N/A</v>
      </c>
      <c r="F239" s="142"/>
      <c r="G239" s="143"/>
      <c r="H239" s="143"/>
      <c r="I239" s="143"/>
      <c r="J239" s="145"/>
      <c r="K239" s="14"/>
      <c r="O239" s="9"/>
      <c r="P239" s="8"/>
    </row>
    <row r="240" spans="3:16" x14ac:dyDescent="0.2">
      <c r="C240" s="140">
        <f t="shared" si="11"/>
        <v>36</v>
      </c>
      <c r="D240" s="141" t="e">
        <f t="shared" si="12"/>
        <v>#N/A</v>
      </c>
      <c r="E240" s="8" t="e">
        <f t="shared" si="10"/>
        <v>#N/A</v>
      </c>
      <c r="F240" s="142"/>
      <c r="G240" s="14"/>
      <c r="H240" s="143"/>
      <c r="I240" s="143"/>
      <c r="J240" s="145"/>
      <c r="K240" s="14"/>
      <c r="O240" s="9"/>
      <c r="P240" s="8"/>
    </row>
    <row r="241" spans="3:16" x14ac:dyDescent="0.2">
      <c r="C241" s="140">
        <f t="shared" si="11"/>
        <v>37</v>
      </c>
      <c r="D241" s="141" t="e">
        <f t="shared" si="12"/>
        <v>#N/A</v>
      </c>
      <c r="E241" s="8" t="e">
        <f t="shared" si="10"/>
        <v>#N/A</v>
      </c>
      <c r="F241" s="142"/>
      <c r="G241" s="143"/>
      <c r="H241" s="143"/>
      <c r="I241" s="143"/>
      <c r="J241" s="145"/>
      <c r="K241" s="14"/>
      <c r="O241" s="9"/>
      <c r="P241" s="8"/>
    </row>
    <row r="242" spans="3:16" x14ac:dyDescent="0.2">
      <c r="C242" s="140">
        <f t="shared" si="11"/>
        <v>38</v>
      </c>
      <c r="D242" s="141" t="e">
        <f t="shared" si="12"/>
        <v>#N/A</v>
      </c>
      <c r="E242" s="8" t="e">
        <f t="shared" si="10"/>
        <v>#N/A</v>
      </c>
      <c r="F242" s="142"/>
      <c r="G242" s="14"/>
      <c r="H242" s="143"/>
      <c r="I242" s="143"/>
      <c r="J242" s="145"/>
      <c r="K242" s="14"/>
      <c r="O242" s="9"/>
      <c r="P242" s="8"/>
    </row>
    <row r="243" spans="3:16" x14ac:dyDescent="0.2">
      <c r="C243" s="140">
        <f t="shared" si="11"/>
        <v>39</v>
      </c>
      <c r="D243" s="141" t="e">
        <f t="shared" si="12"/>
        <v>#N/A</v>
      </c>
      <c r="E243" s="8" t="e">
        <f t="shared" si="10"/>
        <v>#N/A</v>
      </c>
      <c r="F243" s="142"/>
      <c r="G243" s="143"/>
      <c r="H243" s="143"/>
      <c r="I243" s="143"/>
      <c r="J243" s="145"/>
      <c r="K243" s="14"/>
      <c r="O243" s="9"/>
      <c r="P243" s="8"/>
    </row>
    <row r="244" spans="3:16" x14ac:dyDescent="0.2">
      <c r="C244" s="140">
        <f t="shared" si="11"/>
        <v>40</v>
      </c>
      <c r="D244" s="141" t="e">
        <f t="shared" si="12"/>
        <v>#N/A</v>
      </c>
      <c r="E244" s="8" t="e">
        <f t="shared" si="10"/>
        <v>#N/A</v>
      </c>
      <c r="F244" s="142"/>
      <c r="G244" s="14"/>
      <c r="H244" s="143"/>
      <c r="I244" s="143"/>
      <c r="J244" s="145"/>
      <c r="K244" s="14"/>
      <c r="O244" s="9"/>
      <c r="P244" s="8"/>
    </row>
    <row r="245" spans="3:16" x14ac:dyDescent="0.2">
      <c r="C245" s="140">
        <f t="shared" si="11"/>
        <v>41</v>
      </c>
      <c r="D245" s="141" t="e">
        <f t="shared" si="12"/>
        <v>#N/A</v>
      </c>
      <c r="E245" s="8" t="e">
        <f t="shared" si="10"/>
        <v>#N/A</v>
      </c>
      <c r="F245" s="142"/>
      <c r="G245" s="143"/>
      <c r="H245" s="143"/>
      <c r="I245" s="143"/>
      <c r="J245" s="145"/>
      <c r="K245" s="14"/>
      <c r="O245" s="9"/>
      <c r="P245" s="8"/>
    </row>
    <row r="246" spans="3:16" x14ac:dyDescent="0.2">
      <c r="C246" s="140">
        <f t="shared" si="11"/>
        <v>42</v>
      </c>
      <c r="D246" s="141" t="e">
        <f t="shared" si="12"/>
        <v>#N/A</v>
      </c>
      <c r="E246" s="8" t="e">
        <f t="shared" si="10"/>
        <v>#N/A</v>
      </c>
      <c r="F246" s="142"/>
      <c r="G246" s="14"/>
      <c r="H246" s="143"/>
      <c r="I246" s="143"/>
      <c r="J246" s="145"/>
      <c r="K246" s="14"/>
      <c r="O246" s="9"/>
      <c r="P246" s="8"/>
    </row>
    <row r="247" spans="3:16" x14ac:dyDescent="0.2">
      <c r="C247" s="140">
        <f t="shared" si="11"/>
        <v>43</v>
      </c>
      <c r="D247" s="141" t="e">
        <f t="shared" si="12"/>
        <v>#N/A</v>
      </c>
      <c r="E247" s="8" t="e">
        <f t="shared" si="10"/>
        <v>#N/A</v>
      </c>
      <c r="F247" s="142"/>
      <c r="G247" s="143"/>
      <c r="H247" s="143"/>
      <c r="I247" s="143"/>
      <c r="J247" s="145"/>
      <c r="K247" s="14"/>
      <c r="O247" s="9"/>
      <c r="P247" s="8"/>
    </row>
    <row r="248" spans="3:16" x14ac:dyDescent="0.2">
      <c r="C248" s="140">
        <f t="shared" si="11"/>
        <v>44</v>
      </c>
      <c r="D248" s="141" t="e">
        <f t="shared" si="12"/>
        <v>#N/A</v>
      </c>
      <c r="E248" s="8" t="e">
        <f t="shared" si="10"/>
        <v>#N/A</v>
      </c>
      <c r="F248" s="142"/>
      <c r="G248" s="14"/>
      <c r="H248" s="143"/>
      <c r="I248" s="143"/>
      <c r="J248" s="145"/>
      <c r="K248" s="14"/>
      <c r="O248" s="9"/>
      <c r="P248" s="8"/>
    </row>
    <row r="249" spans="3:16" x14ac:dyDescent="0.2">
      <c r="C249" s="140">
        <f t="shared" si="11"/>
        <v>45</v>
      </c>
      <c r="D249" s="141" t="e">
        <f t="shared" si="12"/>
        <v>#N/A</v>
      </c>
      <c r="E249" s="8" t="e">
        <f t="shared" si="10"/>
        <v>#N/A</v>
      </c>
      <c r="F249" s="142"/>
      <c r="G249" s="143"/>
      <c r="H249" s="143"/>
      <c r="I249" s="143"/>
      <c r="J249" s="145"/>
      <c r="K249" s="14"/>
      <c r="O249" s="9"/>
      <c r="P249" s="8"/>
    </row>
    <row r="250" spans="3:16" x14ac:dyDescent="0.2">
      <c r="C250" s="140">
        <f t="shared" si="11"/>
        <v>46</v>
      </c>
      <c r="D250" s="141" t="e">
        <f t="shared" si="12"/>
        <v>#N/A</v>
      </c>
      <c r="E250" s="8" t="e">
        <f t="shared" si="10"/>
        <v>#N/A</v>
      </c>
      <c r="F250" s="142"/>
      <c r="G250" s="14"/>
      <c r="H250" s="143"/>
      <c r="I250" s="143"/>
      <c r="J250" s="145"/>
      <c r="K250" s="14"/>
      <c r="O250" s="9"/>
      <c r="P250" s="8"/>
    </row>
    <row r="251" spans="3:16" x14ac:dyDescent="0.2">
      <c r="C251" s="140">
        <f t="shared" si="11"/>
        <v>47</v>
      </c>
      <c r="D251" s="141" t="e">
        <f t="shared" si="12"/>
        <v>#N/A</v>
      </c>
      <c r="E251" s="8" t="e">
        <f t="shared" si="10"/>
        <v>#N/A</v>
      </c>
      <c r="F251" s="142"/>
      <c r="G251" s="143"/>
      <c r="H251" s="143"/>
      <c r="I251" s="143"/>
      <c r="J251" s="145"/>
      <c r="K251" s="14"/>
      <c r="O251" s="9"/>
      <c r="P251" s="8"/>
    </row>
    <row r="252" spans="3:16" x14ac:dyDescent="0.2">
      <c r="C252" s="140">
        <f t="shared" si="11"/>
        <v>48</v>
      </c>
      <c r="D252" s="141" t="e">
        <f t="shared" si="12"/>
        <v>#N/A</v>
      </c>
      <c r="E252" s="8" t="e">
        <f t="shared" si="10"/>
        <v>#N/A</v>
      </c>
      <c r="F252" s="142"/>
      <c r="G252" s="14"/>
      <c r="H252" s="143"/>
      <c r="I252" s="143"/>
      <c r="J252" s="145"/>
      <c r="K252" s="14"/>
      <c r="O252" s="9"/>
      <c r="P252" s="8"/>
    </row>
    <row r="253" spans="3:16" x14ac:dyDescent="0.2">
      <c r="C253" s="140">
        <f t="shared" si="11"/>
        <v>49</v>
      </c>
      <c r="D253" s="141" t="e">
        <f t="shared" si="12"/>
        <v>#N/A</v>
      </c>
      <c r="E253" s="8" t="e">
        <f t="shared" si="10"/>
        <v>#N/A</v>
      </c>
      <c r="F253" s="142"/>
      <c r="G253" s="143"/>
      <c r="H253" s="143"/>
      <c r="I253" s="143"/>
      <c r="J253" s="145"/>
      <c r="K253" s="14"/>
      <c r="O253" s="9"/>
      <c r="P253" s="8"/>
    </row>
    <row r="254" spans="3:16" x14ac:dyDescent="0.2">
      <c r="C254" s="140">
        <f t="shared" si="11"/>
        <v>50</v>
      </c>
      <c r="D254" s="141" t="e">
        <f t="shared" si="12"/>
        <v>#N/A</v>
      </c>
      <c r="E254" s="8" t="e">
        <f t="shared" si="10"/>
        <v>#N/A</v>
      </c>
      <c r="F254" s="142"/>
      <c r="G254" s="14"/>
      <c r="H254" s="143"/>
      <c r="I254" s="143"/>
      <c r="J254" s="145"/>
      <c r="K254" s="14"/>
      <c r="O254" s="9"/>
      <c r="P254" s="8"/>
    </row>
    <row r="255" spans="3:16" x14ac:dyDescent="0.2">
      <c r="C255" s="140">
        <f t="shared" si="11"/>
        <v>51</v>
      </c>
      <c r="D255" s="141" t="e">
        <f t="shared" si="12"/>
        <v>#N/A</v>
      </c>
      <c r="E255" s="8" t="e">
        <f t="shared" si="10"/>
        <v>#N/A</v>
      </c>
      <c r="F255" s="142"/>
      <c r="G255" s="143"/>
      <c r="H255" s="143"/>
      <c r="I255" s="143"/>
      <c r="J255" s="145"/>
      <c r="K255" s="14"/>
      <c r="O255" s="9"/>
      <c r="P255" s="8"/>
    </row>
    <row r="256" spans="3:16" x14ac:dyDescent="0.2">
      <c r="C256" s="140">
        <f t="shared" si="11"/>
        <v>52</v>
      </c>
      <c r="D256" s="141" t="e">
        <f t="shared" si="12"/>
        <v>#N/A</v>
      </c>
      <c r="E256" s="8" t="e">
        <f t="shared" si="10"/>
        <v>#N/A</v>
      </c>
      <c r="F256" s="142"/>
      <c r="G256" s="14"/>
      <c r="H256" s="143"/>
      <c r="I256" s="143"/>
      <c r="J256" s="145"/>
      <c r="K256" s="14"/>
      <c r="O256" s="9"/>
      <c r="P256" s="8"/>
    </row>
    <row r="257" spans="3:16" x14ac:dyDescent="0.2">
      <c r="C257" s="140">
        <f t="shared" si="11"/>
        <v>53</v>
      </c>
      <c r="D257" s="141" t="e">
        <f t="shared" si="12"/>
        <v>#N/A</v>
      </c>
      <c r="E257" s="8" t="e">
        <f t="shared" si="10"/>
        <v>#N/A</v>
      </c>
      <c r="F257" s="142"/>
      <c r="G257" s="143"/>
      <c r="H257" s="143"/>
      <c r="I257" s="143"/>
      <c r="J257" s="145"/>
      <c r="K257" s="14"/>
      <c r="O257" s="9"/>
      <c r="P257" s="8"/>
    </row>
    <row r="258" spans="3:16" x14ac:dyDescent="0.2">
      <c r="C258" s="140">
        <f t="shared" si="11"/>
        <v>54</v>
      </c>
      <c r="D258" s="141" t="e">
        <f t="shared" si="12"/>
        <v>#N/A</v>
      </c>
      <c r="E258" s="8" t="e">
        <f t="shared" si="10"/>
        <v>#N/A</v>
      </c>
      <c r="F258" s="142"/>
      <c r="G258" s="14"/>
      <c r="H258" s="143"/>
      <c r="I258" s="143"/>
      <c r="J258" s="145"/>
      <c r="K258" s="14"/>
      <c r="O258" s="9"/>
      <c r="P258" s="8"/>
    </row>
    <row r="259" spans="3:16" x14ac:dyDescent="0.2">
      <c r="C259" s="140">
        <f t="shared" si="11"/>
        <v>55</v>
      </c>
      <c r="D259" s="141" t="e">
        <f t="shared" si="12"/>
        <v>#N/A</v>
      </c>
      <c r="E259" s="8" t="e">
        <f t="shared" si="10"/>
        <v>#N/A</v>
      </c>
      <c r="F259" s="142"/>
      <c r="G259" s="143"/>
      <c r="H259" s="143"/>
      <c r="I259" s="143"/>
      <c r="J259" s="145"/>
      <c r="K259" s="14"/>
      <c r="O259" s="9"/>
      <c r="P259" s="8"/>
    </row>
    <row r="260" spans="3:16" x14ac:dyDescent="0.2">
      <c r="C260" s="140">
        <f t="shared" si="11"/>
        <v>56</v>
      </c>
      <c r="D260" s="141" t="e">
        <f t="shared" si="12"/>
        <v>#N/A</v>
      </c>
      <c r="E260" s="8" t="e">
        <f t="shared" ref="E260:E323" si="13">+C260&amp;D260</f>
        <v>#N/A</v>
      </c>
      <c r="F260" s="142"/>
      <c r="G260" s="143"/>
      <c r="H260" s="143"/>
      <c r="I260" s="143"/>
      <c r="J260" s="145"/>
      <c r="K260" s="14"/>
      <c r="O260" s="9"/>
      <c r="P260" s="8"/>
    </row>
    <row r="261" spans="3:16" x14ac:dyDescent="0.2">
      <c r="C261" s="140">
        <f t="shared" si="11"/>
        <v>57</v>
      </c>
      <c r="D261" s="141" t="e">
        <f t="shared" si="12"/>
        <v>#N/A</v>
      </c>
      <c r="E261" s="8" t="e">
        <f t="shared" si="13"/>
        <v>#N/A</v>
      </c>
      <c r="F261" s="142"/>
      <c r="G261" s="143"/>
      <c r="H261" s="143"/>
      <c r="I261" s="143"/>
      <c r="J261" s="145"/>
      <c r="K261" s="14"/>
      <c r="O261" s="9"/>
      <c r="P261" s="8"/>
    </row>
    <row r="262" spans="3:16" x14ac:dyDescent="0.2">
      <c r="C262" s="140">
        <f t="shared" si="11"/>
        <v>58</v>
      </c>
      <c r="D262" s="141" t="e">
        <f t="shared" si="12"/>
        <v>#N/A</v>
      </c>
      <c r="E262" s="8" t="e">
        <f t="shared" si="13"/>
        <v>#N/A</v>
      </c>
      <c r="F262" s="142"/>
      <c r="G262" s="143"/>
      <c r="H262" s="143"/>
      <c r="I262" s="143"/>
      <c r="J262" s="145"/>
      <c r="K262" s="14"/>
      <c r="O262" s="9"/>
      <c r="P262" s="8"/>
    </row>
    <row r="263" spans="3:16" x14ac:dyDescent="0.2">
      <c r="C263" s="140">
        <f t="shared" si="11"/>
        <v>59</v>
      </c>
      <c r="D263" s="141" t="e">
        <f t="shared" si="12"/>
        <v>#N/A</v>
      </c>
      <c r="E263" s="8" t="e">
        <f t="shared" si="13"/>
        <v>#N/A</v>
      </c>
      <c r="F263" s="142"/>
      <c r="G263" s="143"/>
      <c r="H263" s="143"/>
      <c r="I263" s="143"/>
      <c r="J263" s="145"/>
      <c r="K263" s="14"/>
      <c r="O263" s="9"/>
      <c r="P263" s="8"/>
    </row>
    <row r="264" spans="3:16" x14ac:dyDescent="0.2">
      <c r="C264" s="140">
        <f t="shared" si="11"/>
        <v>60</v>
      </c>
      <c r="D264" s="141" t="e">
        <f t="shared" si="12"/>
        <v>#N/A</v>
      </c>
      <c r="E264" s="8" t="e">
        <f t="shared" si="13"/>
        <v>#N/A</v>
      </c>
      <c r="F264" s="142"/>
      <c r="G264" s="143"/>
      <c r="H264" s="143"/>
      <c r="I264" s="143"/>
      <c r="J264" s="145"/>
      <c r="K264" s="14"/>
      <c r="O264" s="9"/>
      <c r="P264" s="8"/>
    </row>
    <row r="265" spans="3:16" x14ac:dyDescent="0.2">
      <c r="C265" s="140">
        <f t="shared" si="11"/>
        <v>61</v>
      </c>
      <c r="D265" s="141" t="e">
        <f t="shared" si="12"/>
        <v>#N/A</v>
      </c>
      <c r="E265" s="8" t="e">
        <f t="shared" si="13"/>
        <v>#N/A</v>
      </c>
      <c r="F265" s="142"/>
      <c r="G265" s="143"/>
      <c r="H265" s="143"/>
      <c r="I265" s="143"/>
      <c r="J265" s="145"/>
      <c r="K265" s="14"/>
      <c r="O265" s="9"/>
      <c r="P265" s="8"/>
    </row>
    <row r="266" spans="3:16" x14ac:dyDescent="0.2">
      <c r="C266" s="140">
        <f t="shared" ref="C266:C329" si="14">IF(G266&lt;&gt;G265,1,C265+1)</f>
        <v>62</v>
      </c>
      <c r="D266" s="141" t="e">
        <f t="shared" ref="D266:D329" si="15">+VLOOKUP(G266,$L$10:$M$50,2,0)</f>
        <v>#N/A</v>
      </c>
      <c r="E266" s="8" t="e">
        <f t="shared" si="13"/>
        <v>#N/A</v>
      </c>
      <c r="F266" s="142"/>
      <c r="G266" s="143"/>
      <c r="H266" s="143"/>
      <c r="I266" s="143"/>
      <c r="J266" s="145"/>
      <c r="K266" s="14"/>
      <c r="O266" s="9"/>
      <c r="P266" s="8"/>
    </row>
    <row r="267" spans="3:16" x14ac:dyDescent="0.2">
      <c r="C267" s="140">
        <f t="shared" si="14"/>
        <v>63</v>
      </c>
      <c r="D267" s="141" t="e">
        <f t="shared" si="15"/>
        <v>#N/A</v>
      </c>
      <c r="E267" s="8" t="e">
        <f t="shared" si="13"/>
        <v>#N/A</v>
      </c>
      <c r="F267" s="142"/>
      <c r="G267" s="143"/>
      <c r="H267" s="143"/>
      <c r="I267" s="143"/>
      <c r="J267" s="145"/>
      <c r="K267" s="14"/>
      <c r="O267" s="9"/>
      <c r="P267" s="8"/>
    </row>
    <row r="268" spans="3:16" x14ac:dyDescent="0.2">
      <c r="C268" s="140">
        <f t="shared" si="14"/>
        <v>64</v>
      </c>
      <c r="D268" s="141" t="e">
        <f t="shared" si="15"/>
        <v>#N/A</v>
      </c>
      <c r="E268" s="8" t="e">
        <f t="shared" si="13"/>
        <v>#N/A</v>
      </c>
      <c r="F268" s="142"/>
      <c r="G268" s="143"/>
      <c r="H268" s="143"/>
      <c r="I268" s="143"/>
      <c r="J268" s="145"/>
      <c r="K268" s="14"/>
      <c r="O268" s="9"/>
      <c r="P268" s="8"/>
    </row>
    <row r="269" spans="3:16" x14ac:dyDescent="0.2">
      <c r="C269" s="140">
        <f t="shared" si="14"/>
        <v>65</v>
      </c>
      <c r="D269" s="141" t="e">
        <f t="shared" si="15"/>
        <v>#N/A</v>
      </c>
      <c r="E269" s="8" t="e">
        <f t="shared" si="13"/>
        <v>#N/A</v>
      </c>
      <c r="F269" s="142"/>
      <c r="G269" s="143"/>
      <c r="H269" s="143"/>
      <c r="I269" s="143"/>
      <c r="J269" s="145"/>
      <c r="K269" s="14"/>
      <c r="O269" s="9"/>
      <c r="P269" s="8"/>
    </row>
    <row r="270" spans="3:16" x14ac:dyDescent="0.2">
      <c r="C270" s="140">
        <f t="shared" si="14"/>
        <v>66</v>
      </c>
      <c r="D270" s="141" t="e">
        <f t="shared" si="15"/>
        <v>#N/A</v>
      </c>
      <c r="E270" s="8" t="e">
        <f t="shared" si="13"/>
        <v>#N/A</v>
      </c>
      <c r="F270" s="142"/>
      <c r="G270" s="143"/>
      <c r="H270" s="143"/>
      <c r="I270" s="143"/>
      <c r="J270" s="145"/>
      <c r="K270" s="14"/>
      <c r="O270" s="9"/>
      <c r="P270" s="8"/>
    </row>
    <row r="271" spans="3:16" x14ac:dyDescent="0.2">
      <c r="C271" s="140">
        <f t="shared" si="14"/>
        <v>67</v>
      </c>
      <c r="D271" s="141" t="e">
        <f t="shared" si="15"/>
        <v>#N/A</v>
      </c>
      <c r="E271" s="8" t="e">
        <f t="shared" si="13"/>
        <v>#N/A</v>
      </c>
      <c r="F271" s="142"/>
      <c r="G271" s="143"/>
      <c r="H271" s="143"/>
      <c r="I271" s="143"/>
      <c r="J271" s="145"/>
      <c r="K271" s="14"/>
      <c r="O271" s="9"/>
      <c r="P271" s="8"/>
    </row>
    <row r="272" spans="3:16" x14ac:dyDescent="0.2">
      <c r="C272" s="140">
        <f t="shared" si="14"/>
        <v>68</v>
      </c>
      <c r="D272" s="141" t="e">
        <f t="shared" si="15"/>
        <v>#N/A</v>
      </c>
      <c r="E272" s="8" t="e">
        <f t="shared" si="13"/>
        <v>#N/A</v>
      </c>
      <c r="F272" s="142"/>
      <c r="G272" s="143"/>
      <c r="H272" s="143"/>
      <c r="I272" s="143"/>
      <c r="J272" s="145"/>
      <c r="K272" s="14"/>
      <c r="O272" s="9"/>
      <c r="P272" s="8"/>
    </row>
    <row r="273" spans="3:16" x14ac:dyDescent="0.2">
      <c r="C273" s="140">
        <f t="shared" si="14"/>
        <v>69</v>
      </c>
      <c r="D273" s="141" t="e">
        <f t="shared" si="15"/>
        <v>#N/A</v>
      </c>
      <c r="E273" s="8" t="e">
        <f t="shared" si="13"/>
        <v>#N/A</v>
      </c>
      <c r="F273" s="142"/>
      <c r="G273" s="143"/>
      <c r="H273" s="143"/>
      <c r="I273" s="143"/>
      <c r="J273" s="145"/>
      <c r="K273" s="14"/>
      <c r="O273" s="9"/>
      <c r="P273" s="8"/>
    </row>
    <row r="274" spans="3:16" x14ac:dyDescent="0.2">
      <c r="C274" s="140">
        <f t="shared" si="14"/>
        <v>70</v>
      </c>
      <c r="D274" s="141" t="e">
        <f t="shared" si="15"/>
        <v>#N/A</v>
      </c>
      <c r="E274" s="8" t="e">
        <f t="shared" si="13"/>
        <v>#N/A</v>
      </c>
      <c r="F274" s="142"/>
      <c r="G274" s="143"/>
      <c r="H274" s="143"/>
      <c r="I274" s="143"/>
      <c r="J274" s="145"/>
      <c r="K274" s="14"/>
      <c r="O274" s="9"/>
      <c r="P274" s="8"/>
    </row>
    <row r="275" spans="3:16" x14ac:dyDescent="0.2">
      <c r="C275" s="140">
        <f t="shared" si="14"/>
        <v>71</v>
      </c>
      <c r="D275" s="141" t="e">
        <f t="shared" si="15"/>
        <v>#N/A</v>
      </c>
      <c r="E275" s="8" t="e">
        <f t="shared" si="13"/>
        <v>#N/A</v>
      </c>
      <c r="F275" s="142"/>
      <c r="G275" s="143"/>
      <c r="H275" s="143"/>
      <c r="I275" s="143"/>
      <c r="J275" s="145"/>
      <c r="K275" s="14"/>
      <c r="O275" s="9"/>
      <c r="P275" s="8"/>
    </row>
    <row r="276" spans="3:16" x14ac:dyDescent="0.2">
      <c r="C276" s="140">
        <f t="shared" si="14"/>
        <v>72</v>
      </c>
      <c r="D276" s="141" t="e">
        <f t="shared" si="15"/>
        <v>#N/A</v>
      </c>
      <c r="E276" s="8" t="e">
        <f t="shared" si="13"/>
        <v>#N/A</v>
      </c>
      <c r="F276" s="142"/>
      <c r="G276" s="143"/>
      <c r="H276" s="143"/>
      <c r="I276" s="143"/>
      <c r="J276" s="145"/>
      <c r="K276" s="14"/>
      <c r="O276" s="9"/>
      <c r="P276" s="8"/>
    </row>
    <row r="277" spans="3:16" x14ac:dyDescent="0.2">
      <c r="C277" s="140">
        <f t="shared" si="14"/>
        <v>73</v>
      </c>
      <c r="D277" s="141" t="e">
        <f t="shared" si="15"/>
        <v>#N/A</v>
      </c>
      <c r="E277" s="8" t="e">
        <f t="shared" si="13"/>
        <v>#N/A</v>
      </c>
      <c r="F277" s="142"/>
      <c r="G277" s="143"/>
      <c r="H277" s="143"/>
      <c r="I277" s="143"/>
      <c r="J277" s="145"/>
      <c r="K277" s="14"/>
      <c r="O277" s="9"/>
      <c r="P277" s="8"/>
    </row>
    <row r="278" spans="3:16" x14ac:dyDescent="0.2">
      <c r="C278" s="140">
        <f t="shared" si="14"/>
        <v>74</v>
      </c>
      <c r="D278" s="141" t="e">
        <f t="shared" si="15"/>
        <v>#N/A</v>
      </c>
      <c r="E278" s="8" t="e">
        <f t="shared" si="13"/>
        <v>#N/A</v>
      </c>
      <c r="F278" s="142"/>
      <c r="G278" s="143"/>
      <c r="H278" s="143"/>
      <c r="I278" s="143"/>
      <c r="J278" s="145"/>
      <c r="K278" s="14"/>
      <c r="O278" s="9"/>
      <c r="P278" s="8"/>
    </row>
    <row r="279" spans="3:16" x14ac:dyDescent="0.2">
      <c r="C279" s="140">
        <f t="shared" si="14"/>
        <v>75</v>
      </c>
      <c r="D279" s="141" t="e">
        <f t="shared" si="15"/>
        <v>#N/A</v>
      </c>
      <c r="E279" s="8" t="e">
        <f t="shared" si="13"/>
        <v>#N/A</v>
      </c>
      <c r="F279" s="142"/>
      <c r="G279" s="143"/>
      <c r="H279" s="143"/>
      <c r="I279" s="143"/>
      <c r="J279" s="145"/>
      <c r="K279" s="14"/>
      <c r="O279" s="9"/>
      <c r="P279" s="8"/>
    </row>
    <row r="280" spans="3:16" x14ac:dyDescent="0.2">
      <c r="C280" s="140">
        <f t="shared" si="14"/>
        <v>76</v>
      </c>
      <c r="D280" s="141" t="e">
        <f t="shared" si="15"/>
        <v>#N/A</v>
      </c>
      <c r="E280" s="8" t="e">
        <f t="shared" si="13"/>
        <v>#N/A</v>
      </c>
      <c r="F280" s="142"/>
      <c r="G280" s="143"/>
      <c r="H280" s="143"/>
      <c r="I280" s="143"/>
      <c r="J280" s="145"/>
      <c r="K280" s="14"/>
      <c r="O280" s="9"/>
      <c r="P280" s="8"/>
    </row>
    <row r="281" spans="3:16" x14ac:dyDescent="0.2">
      <c r="C281" s="140">
        <f t="shared" si="14"/>
        <v>77</v>
      </c>
      <c r="D281" s="141" t="e">
        <f t="shared" si="15"/>
        <v>#N/A</v>
      </c>
      <c r="E281" s="8" t="e">
        <f t="shared" si="13"/>
        <v>#N/A</v>
      </c>
      <c r="F281" s="142"/>
      <c r="G281" s="143"/>
      <c r="H281" s="143"/>
      <c r="I281" s="143"/>
      <c r="J281" s="145"/>
      <c r="K281" s="14"/>
      <c r="O281" s="9"/>
      <c r="P281" s="8"/>
    </row>
    <row r="282" spans="3:16" x14ac:dyDescent="0.2">
      <c r="C282" s="140">
        <f t="shared" si="14"/>
        <v>78</v>
      </c>
      <c r="D282" s="141" t="e">
        <f t="shared" si="15"/>
        <v>#N/A</v>
      </c>
      <c r="E282" s="8" t="e">
        <f t="shared" si="13"/>
        <v>#N/A</v>
      </c>
      <c r="F282" s="142"/>
      <c r="G282" s="143"/>
      <c r="H282" s="143"/>
      <c r="I282" s="143"/>
      <c r="J282" s="145"/>
      <c r="K282" s="14"/>
      <c r="O282" s="9"/>
      <c r="P282" s="8"/>
    </row>
    <row r="283" spans="3:16" x14ac:dyDescent="0.2">
      <c r="C283" s="140">
        <f t="shared" si="14"/>
        <v>79</v>
      </c>
      <c r="D283" s="141" t="e">
        <f t="shared" si="15"/>
        <v>#N/A</v>
      </c>
      <c r="E283" s="8" t="e">
        <f t="shared" si="13"/>
        <v>#N/A</v>
      </c>
      <c r="F283" s="142"/>
      <c r="G283" s="143"/>
      <c r="H283" s="143"/>
      <c r="I283" s="143"/>
      <c r="J283" s="145"/>
      <c r="K283" s="14"/>
      <c r="O283" s="9"/>
      <c r="P283" s="8"/>
    </row>
    <row r="284" spans="3:16" x14ac:dyDescent="0.2">
      <c r="C284" s="140">
        <f t="shared" si="14"/>
        <v>80</v>
      </c>
      <c r="D284" s="141" t="e">
        <f t="shared" si="15"/>
        <v>#N/A</v>
      </c>
      <c r="E284" s="8" t="e">
        <f t="shared" si="13"/>
        <v>#N/A</v>
      </c>
      <c r="F284" s="142"/>
      <c r="G284" s="143"/>
      <c r="H284" s="143"/>
      <c r="I284" s="143"/>
      <c r="J284" s="145"/>
      <c r="K284" s="14"/>
      <c r="O284" s="9"/>
      <c r="P284" s="8"/>
    </row>
    <row r="285" spans="3:16" x14ac:dyDescent="0.2">
      <c r="C285" s="140">
        <f t="shared" si="14"/>
        <v>81</v>
      </c>
      <c r="D285" s="141" t="e">
        <f t="shared" si="15"/>
        <v>#N/A</v>
      </c>
      <c r="E285" s="8" t="e">
        <f t="shared" si="13"/>
        <v>#N/A</v>
      </c>
      <c r="F285" s="142"/>
      <c r="G285" s="143"/>
      <c r="H285" s="143"/>
      <c r="I285" s="143"/>
      <c r="J285" s="145"/>
      <c r="K285" s="14"/>
      <c r="O285" s="9"/>
      <c r="P285" s="8"/>
    </row>
    <row r="286" spans="3:16" x14ac:dyDescent="0.2">
      <c r="C286" s="140">
        <f t="shared" si="14"/>
        <v>82</v>
      </c>
      <c r="D286" s="141" t="e">
        <f t="shared" si="15"/>
        <v>#N/A</v>
      </c>
      <c r="E286" s="8" t="e">
        <f t="shared" si="13"/>
        <v>#N/A</v>
      </c>
      <c r="F286" s="142"/>
      <c r="G286" s="143"/>
      <c r="H286" s="143"/>
      <c r="I286" s="143"/>
      <c r="J286" s="145"/>
      <c r="K286" s="14"/>
      <c r="O286" s="9"/>
      <c r="P286" s="8"/>
    </row>
    <row r="287" spans="3:16" x14ac:dyDescent="0.2">
      <c r="C287" s="140">
        <f t="shared" si="14"/>
        <v>83</v>
      </c>
      <c r="D287" s="141" t="e">
        <f t="shared" si="15"/>
        <v>#N/A</v>
      </c>
      <c r="E287" s="8" t="e">
        <f t="shared" si="13"/>
        <v>#N/A</v>
      </c>
      <c r="F287" s="142"/>
      <c r="G287" s="143"/>
      <c r="H287" s="143"/>
      <c r="I287" s="143"/>
      <c r="J287" s="145"/>
      <c r="K287" s="14"/>
      <c r="O287" s="9"/>
      <c r="P287" s="8"/>
    </row>
    <row r="288" spans="3:16" x14ac:dyDescent="0.2">
      <c r="C288" s="140">
        <f t="shared" si="14"/>
        <v>84</v>
      </c>
      <c r="D288" s="141" t="e">
        <f t="shared" si="15"/>
        <v>#N/A</v>
      </c>
      <c r="E288" s="8" t="e">
        <f t="shared" si="13"/>
        <v>#N/A</v>
      </c>
      <c r="F288" s="142"/>
      <c r="G288" s="143"/>
      <c r="H288" s="143"/>
      <c r="I288" s="143"/>
      <c r="J288" s="145"/>
      <c r="K288" s="14"/>
      <c r="O288" s="9"/>
      <c r="P288" s="8"/>
    </row>
    <row r="289" spans="3:16" x14ac:dyDescent="0.2">
      <c r="C289" s="140">
        <f t="shared" si="14"/>
        <v>85</v>
      </c>
      <c r="D289" s="141" t="e">
        <f t="shared" si="15"/>
        <v>#N/A</v>
      </c>
      <c r="E289" s="8" t="e">
        <f t="shared" si="13"/>
        <v>#N/A</v>
      </c>
      <c r="F289" s="142"/>
      <c r="G289" s="143"/>
      <c r="H289" s="143"/>
      <c r="I289" s="143"/>
      <c r="J289" s="145"/>
      <c r="K289" s="14"/>
      <c r="O289" s="9"/>
      <c r="P289" s="8"/>
    </row>
    <row r="290" spans="3:16" x14ac:dyDescent="0.2">
      <c r="C290" s="140">
        <f t="shared" si="14"/>
        <v>86</v>
      </c>
      <c r="D290" s="141" t="e">
        <f t="shared" si="15"/>
        <v>#N/A</v>
      </c>
      <c r="E290" s="8" t="e">
        <f t="shared" si="13"/>
        <v>#N/A</v>
      </c>
      <c r="F290" s="142"/>
      <c r="G290" s="143"/>
      <c r="H290" s="143"/>
      <c r="I290" s="143"/>
      <c r="J290" s="145"/>
      <c r="K290" s="14"/>
      <c r="O290" s="9"/>
      <c r="P290" s="8"/>
    </row>
    <row r="291" spans="3:16" x14ac:dyDescent="0.2">
      <c r="C291" s="140">
        <f t="shared" si="14"/>
        <v>87</v>
      </c>
      <c r="D291" s="141" t="e">
        <f t="shared" si="15"/>
        <v>#N/A</v>
      </c>
      <c r="E291" s="8" t="e">
        <f t="shared" si="13"/>
        <v>#N/A</v>
      </c>
      <c r="F291" s="142"/>
      <c r="G291" s="143"/>
      <c r="H291" s="143"/>
      <c r="I291" s="143"/>
      <c r="J291" s="145"/>
      <c r="K291" s="14"/>
      <c r="O291" s="9"/>
      <c r="P291" s="8"/>
    </row>
    <row r="292" spans="3:16" x14ac:dyDescent="0.2">
      <c r="C292" s="140">
        <f t="shared" si="14"/>
        <v>88</v>
      </c>
      <c r="D292" s="141" t="e">
        <f t="shared" si="15"/>
        <v>#N/A</v>
      </c>
      <c r="E292" s="8" t="e">
        <f t="shared" si="13"/>
        <v>#N/A</v>
      </c>
      <c r="F292" s="142"/>
      <c r="G292" s="143"/>
      <c r="H292" s="143"/>
      <c r="I292" s="143"/>
      <c r="J292" s="145"/>
      <c r="K292" s="14"/>
      <c r="O292" s="9"/>
      <c r="P292" s="8"/>
    </row>
    <row r="293" spans="3:16" x14ac:dyDescent="0.2">
      <c r="C293" s="140">
        <f t="shared" si="14"/>
        <v>89</v>
      </c>
      <c r="D293" s="141" t="e">
        <f t="shared" si="15"/>
        <v>#N/A</v>
      </c>
      <c r="E293" s="8" t="e">
        <f t="shared" si="13"/>
        <v>#N/A</v>
      </c>
      <c r="F293" s="142"/>
      <c r="G293" s="143"/>
      <c r="H293" s="143"/>
      <c r="I293" s="143"/>
      <c r="J293" s="145"/>
      <c r="K293" s="14"/>
      <c r="O293" s="9"/>
      <c r="P293" s="8"/>
    </row>
    <row r="294" spans="3:16" x14ac:dyDescent="0.2">
      <c r="C294" s="140">
        <f t="shared" si="14"/>
        <v>90</v>
      </c>
      <c r="D294" s="141" t="e">
        <f t="shared" si="15"/>
        <v>#N/A</v>
      </c>
      <c r="E294" s="8" t="e">
        <f t="shared" si="13"/>
        <v>#N/A</v>
      </c>
      <c r="F294" s="142"/>
      <c r="G294" s="143"/>
      <c r="H294" s="143"/>
      <c r="I294" s="143"/>
      <c r="J294" s="145"/>
      <c r="K294" s="14"/>
      <c r="O294" s="9"/>
      <c r="P294" s="8"/>
    </row>
    <row r="295" spans="3:16" x14ac:dyDescent="0.2">
      <c r="C295" s="140">
        <f t="shared" si="14"/>
        <v>91</v>
      </c>
      <c r="D295" s="141" t="e">
        <f t="shared" si="15"/>
        <v>#N/A</v>
      </c>
      <c r="E295" s="8" t="e">
        <f t="shared" si="13"/>
        <v>#N/A</v>
      </c>
      <c r="F295" s="142"/>
      <c r="G295" s="143"/>
      <c r="H295" s="143"/>
      <c r="I295" s="143"/>
      <c r="J295" s="145"/>
      <c r="K295" s="14"/>
      <c r="O295" s="9"/>
      <c r="P295" s="8"/>
    </row>
    <row r="296" spans="3:16" x14ac:dyDescent="0.2">
      <c r="C296" s="140">
        <f t="shared" si="14"/>
        <v>92</v>
      </c>
      <c r="D296" s="141" t="e">
        <f t="shared" si="15"/>
        <v>#N/A</v>
      </c>
      <c r="E296" s="8" t="e">
        <f t="shared" si="13"/>
        <v>#N/A</v>
      </c>
      <c r="F296" s="142"/>
      <c r="G296" s="143"/>
      <c r="H296" s="143"/>
      <c r="I296" s="143"/>
      <c r="J296" s="145"/>
      <c r="K296" s="14"/>
      <c r="O296" s="9"/>
      <c r="P296" s="8"/>
    </row>
    <row r="297" spans="3:16" x14ac:dyDescent="0.2">
      <c r="C297" s="140">
        <f t="shared" si="14"/>
        <v>93</v>
      </c>
      <c r="D297" s="141" t="e">
        <f t="shared" si="15"/>
        <v>#N/A</v>
      </c>
      <c r="E297" s="8" t="e">
        <f t="shared" si="13"/>
        <v>#N/A</v>
      </c>
      <c r="F297" s="142"/>
      <c r="G297" s="143"/>
      <c r="H297" s="143"/>
      <c r="I297" s="143"/>
      <c r="J297" s="145"/>
      <c r="K297" s="14"/>
      <c r="O297" s="9"/>
      <c r="P297" s="8"/>
    </row>
    <row r="298" spans="3:16" x14ac:dyDescent="0.2">
      <c r="C298" s="140">
        <f t="shared" si="14"/>
        <v>94</v>
      </c>
      <c r="D298" s="141" t="e">
        <f t="shared" si="15"/>
        <v>#N/A</v>
      </c>
      <c r="E298" s="8" t="e">
        <f t="shared" si="13"/>
        <v>#N/A</v>
      </c>
      <c r="F298" s="142"/>
      <c r="G298" s="143"/>
      <c r="H298" s="143"/>
      <c r="I298" s="143"/>
      <c r="J298" s="145"/>
      <c r="K298" s="14"/>
      <c r="O298" s="9"/>
      <c r="P298" s="8"/>
    </row>
    <row r="299" spans="3:16" x14ac:dyDescent="0.2">
      <c r="C299" s="140">
        <f t="shared" si="14"/>
        <v>95</v>
      </c>
      <c r="D299" s="141" t="e">
        <f t="shared" si="15"/>
        <v>#N/A</v>
      </c>
      <c r="E299" s="8" t="e">
        <f t="shared" si="13"/>
        <v>#N/A</v>
      </c>
      <c r="F299" s="142"/>
      <c r="G299" s="143"/>
      <c r="H299" s="143"/>
      <c r="I299" s="143"/>
      <c r="J299" s="145"/>
      <c r="K299" s="14"/>
      <c r="O299" s="9"/>
      <c r="P299" s="8"/>
    </row>
    <row r="300" spans="3:16" x14ac:dyDescent="0.2">
      <c r="C300" s="140">
        <f t="shared" si="14"/>
        <v>96</v>
      </c>
      <c r="D300" s="141" t="e">
        <f t="shared" si="15"/>
        <v>#N/A</v>
      </c>
      <c r="E300" s="8" t="e">
        <f t="shared" si="13"/>
        <v>#N/A</v>
      </c>
      <c r="F300" s="142"/>
      <c r="G300" s="143"/>
      <c r="H300" s="143"/>
      <c r="I300" s="143"/>
      <c r="J300" s="145"/>
      <c r="K300" s="14"/>
      <c r="O300" s="9"/>
      <c r="P300" s="8"/>
    </row>
    <row r="301" spans="3:16" x14ac:dyDescent="0.2">
      <c r="C301" s="140">
        <f t="shared" si="14"/>
        <v>97</v>
      </c>
      <c r="D301" s="141" t="e">
        <f t="shared" si="15"/>
        <v>#N/A</v>
      </c>
      <c r="E301" s="8" t="e">
        <f t="shared" si="13"/>
        <v>#N/A</v>
      </c>
      <c r="F301" s="142"/>
      <c r="G301" s="143"/>
      <c r="H301" s="143"/>
      <c r="I301" s="143"/>
      <c r="J301" s="145"/>
      <c r="K301" s="14"/>
      <c r="O301" s="9"/>
      <c r="P301" s="8"/>
    </row>
    <row r="302" spans="3:16" x14ac:dyDescent="0.2">
      <c r="C302" s="140">
        <f t="shared" si="14"/>
        <v>98</v>
      </c>
      <c r="D302" s="141" t="e">
        <f t="shared" si="15"/>
        <v>#N/A</v>
      </c>
      <c r="E302" s="8" t="e">
        <f t="shared" si="13"/>
        <v>#N/A</v>
      </c>
      <c r="F302" s="142"/>
      <c r="G302" s="143"/>
      <c r="H302" s="143"/>
      <c r="I302" s="143"/>
      <c r="J302" s="145"/>
      <c r="K302" s="14"/>
      <c r="O302" s="9"/>
      <c r="P302" s="8"/>
    </row>
    <row r="303" spans="3:16" x14ac:dyDescent="0.2">
      <c r="C303" s="140">
        <f t="shared" si="14"/>
        <v>99</v>
      </c>
      <c r="D303" s="141" t="e">
        <f t="shared" si="15"/>
        <v>#N/A</v>
      </c>
      <c r="E303" s="8" t="e">
        <f t="shared" si="13"/>
        <v>#N/A</v>
      </c>
      <c r="F303" s="142"/>
      <c r="G303" s="143"/>
      <c r="H303" s="143"/>
      <c r="I303" s="143"/>
      <c r="J303" s="145"/>
      <c r="K303" s="14"/>
      <c r="O303" s="9"/>
      <c r="P303" s="8"/>
    </row>
    <row r="304" spans="3:16" x14ac:dyDescent="0.2">
      <c r="C304" s="140">
        <f t="shared" si="14"/>
        <v>100</v>
      </c>
      <c r="D304" s="141" t="e">
        <f t="shared" si="15"/>
        <v>#N/A</v>
      </c>
      <c r="E304" s="8" t="e">
        <f t="shared" si="13"/>
        <v>#N/A</v>
      </c>
      <c r="F304" s="142"/>
      <c r="G304" s="143"/>
      <c r="H304" s="143"/>
      <c r="I304" s="143"/>
      <c r="J304" s="145"/>
      <c r="K304" s="14"/>
      <c r="O304" s="9"/>
      <c r="P304" s="8"/>
    </row>
    <row r="305" spans="3:16" x14ac:dyDescent="0.2">
      <c r="C305" s="140">
        <f t="shared" si="14"/>
        <v>101</v>
      </c>
      <c r="D305" s="141" t="e">
        <f t="shared" si="15"/>
        <v>#N/A</v>
      </c>
      <c r="E305" s="8" t="e">
        <f t="shared" si="13"/>
        <v>#N/A</v>
      </c>
      <c r="F305" s="142"/>
      <c r="G305" s="143"/>
      <c r="H305" s="143"/>
      <c r="I305" s="143"/>
      <c r="J305" s="145"/>
      <c r="K305" s="14"/>
      <c r="O305" s="9"/>
      <c r="P305" s="8"/>
    </row>
    <row r="306" spans="3:16" x14ac:dyDescent="0.2">
      <c r="C306" s="140">
        <f t="shared" si="14"/>
        <v>102</v>
      </c>
      <c r="D306" s="141" t="e">
        <f t="shared" si="15"/>
        <v>#N/A</v>
      </c>
      <c r="E306" s="8" t="e">
        <f t="shared" si="13"/>
        <v>#N/A</v>
      </c>
      <c r="F306" s="142"/>
      <c r="G306" s="143"/>
      <c r="H306" s="143"/>
      <c r="I306" s="143"/>
      <c r="J306" s="145"/>
      <c r="K306" s="14"/>
      <c r="O306" s="9"/>
      <c r="P306" s="8"/>
    </row>
    <row r="307" spans="3:16" x14ac:dyDescent="0.2">
      <c r="C307" s="140">
        <f t="shared" si="14"/>
        <v>103</v>
      </c>
      <c r="D307" s="141" t="e">
        <f t="shared" si="15"/>
        <v>#N/A</v>
      </c>
      <c r="E307" s="8" t="e">
        <f t="shared" si="13"/>
        <v>#N/A</v>
      </c>
      <c r="F307" s="142"/>
      <c r="G307" s="143"/>
      <c r="H307" s="143"/>
      <c r="I307" s="143"/>
      <c r="J307" s="145"/>
      <c r="K307" s="14"/>
      <c r="O307" s="9"/>
      <c r="P307" s="8"/>
    </row>
    <row r="308" spans="3:16" x14ac:dyDescent="0.2">
      <c r="C308" s="140">
        <f t="shared" si="14"/>
        <v>104</v>
      </c>
      <c r="D308" s="141" t="e">
        <f t="shared" si="15"/>
        <v>#N/A</v>
      </c>
      <c r="E308" s="8" t="e">
        <f t="shared" si="13"/>
        <v>#N/A</v>
      </c>
      <c r="F308" s="142"/>
      <c r="G308" s="143"/>
      <c r="H308" s="143"/>
      <c r="I308" s="143"/>
      <c r="J308" s="145"/>
      <c r="K308" s="14"/>
      <c r="O308" s="9"/>
      <c r="P308" s="8"/>
    </row>
    <row r="309" spans="3:16" x14ac:dyDescent="0.2">
      <c r="C309" s="140">
        <f t="shared" si="14"/>
        <v>105</v>
      </c>
      <c r="D309" s="141" t="e">
        <f t="shared" si="15"/>
        <v>#N/A</v>
      </c>
      <c r="E309" s="8" t="e">
        <f t="shared" si="13"/>
        <v>#N/A</v>
      </c>
      <c r="F309" s="142"/>
      <c r="G309" s="143"/>
      <c r="H309" s="143"/>
      <c r="I309" s="143"/>
      <c r="J309" s="145"/>
      <c r="K309" s="14"/>
      <c r="O309" s="9"/>
      <c r="P309" s="8"/>
    </row>
    <row r="310" spans="3:16" x14ac:dyDescent="0.2">
      <c r="C310" s="140">
        <f t="shared" si="14"/>
        <v>106</v>
      </c>
      <c r="D310" s="141" t="e">
        <f t="shared" si="15"/>
        <v>#N/A</v>
      </c>
      <c r="E310" s="8" t="e">
        <f t="shared" si="13"/>
        <v>#N/A</v>
      </c>
      <c r="F310" s="142"/>
      <c r="G310" s="143"/>
      <c r="H310" s="143"/>
      <c r="I310" s="143"/>
      <c r="J310" s="145"/>
      <c r="K310" s="14"/>
      <c r="O310" s="9"/>
      <c r="P310" s="8"/>
    </row>
    <row r="311" spans="3:16" x14ac:dyDescent="0.2">
      <c r="C311" s="140">
        <f t="shared" si="14"/>
        <v>107</v>
      </c>
      <c r="D311" s="141" t="e">
        <f t="shared" si="15"/>
        <v>#N/A</v>
      </c>
      <c r="E311" s="8" t="e">
        <f t="shared" si="13"/>
        <v>#N/A</v>
      </c>
      <c r="F311" s="142"/>
      <c r="G311" s="143"/>
      <c r="H311" s="143"/>
      <c r="I311" s="143"/>
      <c r="J311" s="145"/>
      <c r="K311" s="14"/>
      <c r="O311" s="9"/>
      <c r="P311" s="8"/>
    </row>
    <row r="312" spans="3:16" x14ac:dyDescent="0.2">
      <c r="C312" s="140">
        <f t="shared" si="14"/>
        <v>108</v>
      </c>
      <c r="D312" s="141" t="e">
        <f t="shared" si="15"/>
        <v>#N/A</v>
      </c>
      <c r="E312" s="8" t="e">
        <f t="shared" si="13"/>
        <v>#N/A</v>
      </c>
      <c r="F312" s="142"/>
      <c r="G312" s="143"/>
      <c r="H312" s="143"/>
      <c r="I312" s="143"/>
      <c r="J312" s="145"/>
      <c r="K312" s="14"/>
      <c r="O312" s="9"/>
      <c r="P312" s="8"/>
    </row>
    <row r="313" spans="3:16" x14ac:dyDescent="0.2">
      <c r="C313" s="140">
        <f t="shared" si="14"/>
        <v>109</v>
      </c>
      <c r="D313" s="141" t="e">
        <f t="shared" si="15"/>
        <v>#N/A</v>
      </c>
      <c r="E313" s="8" t="e">
        <f t="shared" si="13"/>
        <v>#N/A</v>
      </c>
      <c r="F313" s="142"/>
      <c r="G313" s="143"/>
      <c r="H313" s="143"/>
      <c r="I313" s="143"/>
      <c r="J313" s="145"/>
      <c r="K313" s="14"/>
      <c r="O313" s="9"/>
      <c r="P313" s="8"/>
    </row>
    <row r="314" spans="3:16" x14ac:dyDescent="0.2">
      <c r="C314" s="140">
        <f t="shared" si="14"/>
        <v>110</v>
      </c>
      <c r="D314" s="141" t="e">
        <f t="shared" si="15"/>
        <v>#N/A</v>
      </c>
      <c r="E314" s="8" t="e">
        <f t="shared" si="13"/>
        <v>#N/A</v>
      </c>
      <c r="F314" s="142"/>
      <c r="G314" s="143"/>
      <c r="H314" s="143"/>
      <c r="I314" s="143"/>
      <c r="J314" s="145"/>
      <c r="K314" s="14"/>
      <c r="O314" s="9"/>
      <c r="P314" s="8"/>
    </row>
    <row r="315" spans="3:16" x14ac:dyDescent="0.2">
      <c r="C315" s="140">
        <f t="shared" si="14"/>
        <v>111</v>
      </c>
      <c r="D315" s="141" t="e">
        <f t="shared" si="15"/>
        <v>#N/A</v>
      </c>
      <c r="E315" s="8" t="e">
        <f t="shared" si="13"/>
        <v>#N/A</v>
      </c>
      <c r="F315" s="142"/>
      <c r="G315" s="143"/>
      <c r="H315" s="143"/>
      <c r="I315" s="143"/>
      <c r="J315" s="145"/>
      <c r="K315" s="14"/>
      <c r="O315" s="9"/>
      <c r="P315" s="8"/>
    </row>
    <row r="316" spans="3:16" x14ac:dyDescent="0.2">
      <c r="C316" s="140">
        <f t="shared" si="14"/>
        <v>112</v>
      </c>
      <c r="D316" s="141" t="e">
        <f t="shared" si="15"/>
        <v>#N/A</v>
      </c>
      <c r="E316" s="8" t="e">
        <f t="shared" si="13"/>
        <v>#N/A</v>
      </c>
      <c r="F316" s="142"/>
      <c r="G316" s="143"/>
      <c r="H316" s="143"/>
      <c r="I316" s="143"/>
      <c r="J316" s="145"/>
      <c r="K316" s="14"/>
      <c r="O316" s="9"/>
      <c r="P316" s="8"/>
    </row>
    <row r="317" spans="3:16" x14ac:dyDescent="0.2">
      <c r="C317" s="140">
        <f t="shared" si="14"/>
        <v>113</v>
      </c>
      <c r="D317" s="141" t="e">
        <f t="shared" si="15"/>
        <v>#N/A</v>
      </c>
      <c r="E317" s="8" t="e">
        <f t="shared" si="13"/>
        <v>#N/A</v>
      </c>
      <c r="F317" s="142"/>
      <c r="G317" s="143"/>
      <c r="H317" s="143"/>
      <c r="I317" s="143"/>
      <c r="J317" s="145"/>
      <c r="K317" s="14"/>
      <c r="O317" s="9"/>
      <c r="P317" s="8"/>
    </row>
    <row r="318" spans="3:16" x14ac:dyDescent="0.2">
      <c r="C318" s="140">
        <f t="shared" si="14"/>
        <v>114</v>
      </c>
      <c r="D318" s="141" t="e">
        <f t="shared" si="15"/>
        <v>#N/A</v>
      </c>
      <c r="E318" s="8" t="e">
        <f t="shared" si="13"/>
        <v>#N/A</v>
      </c>
      <c r="F318" s="142"/>
      <c r="G318" s="143"/>
      <c r="H318" s="143"/>
      <c r="I318" s="143"/>
      <c r="J318" s="145"/>
      <c r="K318" s="14"/>
      <c r="O318" s="9"/>
      <c r="P318" s="8"/>
    </row>
    <row r="319" spans="3:16" x14ac:dyDescent="0.2">
      <c r="C319" s="140">
        <f t="shared" si="14"/>
        <v>115</v>
      </c>
      <c r="D319" s="141" t="e">
        <f t="shared" si="15"/>
        <v>#N/A</v>
      </c>
      <c r="E319" s="8" t="e">
        <f t="shared" si="13"/>
        <v>#N/A</v>
      </c>
      <c r="F319" s="142"/>
      <c r="G319" s="143"/>
      <c r="H319" s="143"/>
      <c r="I319" s="143"/>
      <c r="J319" s="145"/>
      <c r="K319" s="14"/>
      <c r="O319" s="9"/>
      <c r="P319" s="8"/>
    </row>
    <row r="320" spans="3:16" x14ac:dyDescent="0.2">
      <c r="C320" s="140">
        <f t="shared" si="14"/>
        <v>116</v>
      </c>
      <c r="D320" s="141" t="e">
        <f t="shared" si="15"/>
        <v>#N/A</v>
      </c>
      <c r="E320" s="8" t="e">
        <f t="shared" si="13"/>
        <v>#N/A</v>
      </c>
      <c r="F320" s="142"/>
      <c r="G320" s="143"/>
      <c r="H320" s="143"/>
      <c r="I320" s="143"/>
      <c r="J320" s="145"/>
      <c r="K320" s="14"/>
      <c r="O320" s="9"/>
      <c r="P320" s="8"/>
    </row>
    <row r="321" spans="3:16" x14ac:dyDescent="0.2">
      <c r="C321" s="140">
        <f t="shared" si="14"/>
        <v>117</v>
      </c>
      <c r="D321" s="141" t="e">
        <f t="shared" si="15"/>
        <v>#N/A</v>
      </c>
      <c r="E321" s="8" t="e">
        <f t="shared" si="13"/>
        <v>#N/A</v>
      </c>
      <c r="F321" s="142"/>
      <c r="G321" s="143"/>
      <c r="H321" s="143"/>
      <c r="I321" s="143"/>
      <c r="J321" s="145"/>
      <c r="K321" s="14"/>
      <c r="O321" s="9"/>
      <c r="P321" s="8"/>
    </row>
    <row r="322" spans="3:16" x14ac:dyDescent="0.2">
      <c r="C322" s="140">
        <f t="shared" si="14"/>
        <v>118</v>
      </c>
      <c r="D322" s="141" t="e">
        <f t="shared" si="15"/>
        <v>#N/A</v>
      </c>
      <c r="E322" s="8" t="e">
        <f t="shared" si="13"/>
        <v>#N/A</v>
      </c>
      <c r="F322" s="142"/>
      <c r="G322" s="143"/>
      <c r="H322" s="143"/>
      <c r="I322" s="143"/>
      <c r="J322" s="145"/>
      <c r="K322" s="14"/>
      <c r="O322" s="9"/>
      <c r="P322" s="8"/>
    </row>
    <row r="323" spans="3:16" x14ac:dyDescent="0.2">
      <c r="C323" s="140">
        <f t="shared" si="14"/>
        <v>119</v>
      </c>
      <c r="D323" s="141" t="e">
        <f t="shared" si="15"/>
        <v>#N/A</v>
      </c>
      <c r="E323" s="8" t="e">
        <f t="shared" si="13"/>
        <v>#N/A</v>
      </c>
      <c r="F323" s="142"/>
      <c r="G323" s="143"/>
      <c r="H323" s="143"/>
      <c r="I323" s="143"/>
      <c r="J323" s="145"/>
      <c r="K323" s="14"/>
      <c r="O323" s="9"/>
      <c r="P323" s="8"/>
    </row>
    <row r="324" spans="3:16" x14ac:dyDescent="0.2">
      <c r="C324" s="140">
        <f t="shared" si="14"/>
        <v>120</v>
      </c>
      <c r="D324" s="141" t="e">
        <f t="shared" si="15"/>
        <v>#N/A</v>
      </c>
      <c r="E324" s="8" t="e">
        <f t="shared" ref="E324:E387" si="16">+C324&amp;D324</f>
        <v>#N/A</v>
      </c>
      <c r="F324" s="142"/>
      <c r="G324" s="143"/>
      <c r="H324" s="143"/>
      <c r="I324" s="143"/>
      <c r="J324" s="145"/>
      <c r="K324" s="14"/>
      <c r="O324" s="9"/>
      <c r="P324" s="8"/>
    </row>
    <row r="325" spans="3:16" x14ac:dyDescent="0.2">
      <c r="C325" s="140">
        <f t="shared" si="14"/>
        <v>121</v>
      </c>
      <c r="D325" s="141" t="e">
        <f t="shared" si="15"/>
        <v>#N/A</v>
      </c>
      <c r="E325" s="8" t="e">
        <f t="shared" si="16"/>
        <v>#N/A</v>
      </c>
      <c r="F325" s="142"/>
      <c r="G325" s="143"/>
      <c r="H325" s="143"/>
      <c r="I325" s="143"/>
      <c r="J325" s="145"/>
      <c r="K325" s="14"/>
      <c r="O325" s="9"/>
      <c r="P325" s="8"/>
    </row>
    <row r="326" spans="3:16" x14ac:dyDescent="0.2">
      <c r="C326" s="140">
        <f t="shared" si="14"/>
        <v>122</v>
      </c>
      <c r="D326" s="141" t="e">
        <f t="shared" si="15"/>
        <v>#N/A</v>
      </c>
      <c r="E326" s="8" t="e">
        <f t="shared" si="16"/>
        <v>#N/A</v>
      </c>
      <c r="F326" s="142"/>
      <c r="G326" s="143"/>
      <c r="H326" s="143"/>
      <c r="I326" s="143"/>
      <c r="J326" s="145"/>
      <c r="K326" s="14"/>
      <c r="O326" s="9"/>
      <c r="P326" s="8"/>
    </row>
    <row r="327" spans="3:16" x14ac:dyDescent="0.2">
      <c r="C327" s="140">
        <f t="shared" si="14"/>
        <v>123</v>
      </c>
      <c r="D327" s="141" t="e">
        <f t="shared" si="15"/>
        <v>#N/A</v>
      </c>
      <c r="E327" s="8" t="e">
        <f t="shared" si="16"/>
        <v>#N/A</v>
      </c>
      <c r="F327" s="142"/>
      <c r="G327" s="143"/>
      <c r="H327" s="143"/>
      <c r="I327" s="143"/>
      <c r="J327" s="145"/>
      <c r="K327" s="14"/>
      <c r="O327" s="9"/>
      <c r="P327" s="8"/>
    </row>
    <row r="328" spans="3:16" x14ac:dyDescent="0.2">
      <c r="C328" s="140">
        <f t="shared" si="14"/>
        <v>124</v>
      </c>
      <c r="D328" s="141" t="e">
        <f t="shared" si="15"/>
        <v>#N/A</v>
      </c>
      <c r="E328" s="8" t="e">
        <f t="shared" si="16"/>
        <v>#N/A</v>
      </c>
      <c r="F328" s="142"/>
      <c r="G328" s="143"/>
      <c r="H328" s="143"/>
      <c r="I328" s="143"/>
      <c r="J328" s="145"/>
      <c r="K328" s="14"/>
      <c r="O328" s="9"/>
      <c r="P328" s="8"/>
    </row>
    <row r="329" spans="3:16" x14ac:dyDescent="0.2">
      <c r="C329" s="140">
        <f t="shared" si="14"/>
        <v>125</v>
      </c>
      <c r="D329" s="141" t="e">
        <f t="shared" si="15"/>
        <v>#N/A</v>
      </c>
      <c r="E329" s="8" t="e">
        <f t="shared" si="16"/>
        <v>#N/A</v>
      </c>
      <c r="F329" s="142"/>
      <c r="G329" s="143"/>
      <c r="H329" s="143"/>
      <c r="I329" s="143"/>
      <c r="J329" s="145"/>
      <c r="K329" s="14"/>
      <c r="O329" s="9"/>
      <c r="P329" s="8"/>
    </row>
    <row r="330" spans="3:16" x14ac:dyDescent="0.2">
      <c r="C330" s="140">
        <f t="shared" ref="C330:C394" si="17">IF(G330&lt;&gt;G329,1,C329+1)</f>
        <v>126</v>
      </c>
      <c r="D330" s="141" t="e">
        <f t="shared" ref="D330:D394" si="18">+VLOOKUP(G330,$L$10:$M$50,2,0)</f>
        <v>#N/A</v>
      </c>
      <c r="E330" s="8" t="e">
        <f t="shared" si="16"/>
        <v>#N/A</v>
      </c>
      <c r="F330" s="142"/>
      <c r="G330" s="143"/>
      <c r="H330" s="143"/>
      <c r="I330" s="143"/>
      <c r="J330" s="145"/>
      <c r="K330" s="14"/>
      <c r="O330" s="9"/>
      <c r="P330" s="8"/>
    </row>
    <row r="331" spans="3:16" x14ac:dyDescent="0.2">
      <c r="C331" s="140">
        <f t="shared" si="17"/>
        <v>127</v>
      </c>
      <c r="D331" s="141" t="e">
        <f t="shared" si="18"/>
        <v>#N/A</v>
      </c>
      <c r="E331" s="8" t="e">
        <f t="shared" si="16"/>
        <v>#N/A</v>
      </c>
      <c r="F331" s="142"/>
      <c r="G331" s="143"/>
      <c r="H331" s="143"/>
      <c r="I331" s="143"/>
      <c r="J331" s="145"/>
      <c r="K331" s="14"/>
      <c r="O331" s="9"/>
      <c r="P331" s="8"/>
    </row>
    <row r="332" spans="3:16" x14ac:dyDescent="0.2">
      <c r="C332" s="140">
        <f t="shared" si="17"/>
        <v>128</v>
      </c>
      <c r="D332" s="141" t="e">
        <f t="shared" si="18"/>
        <v>#N/A</v>
      </c>
      <c r="E332" s="8" t="e">
        <f t="shared" si="16"/>
        <v>#N/A</v>
      </c>
      <c r="F332" s="142"/>
      <c r="G332" s="143"/>
      <c r="H332" s="143"/>
      <c r="I332" s="143"/>
      <c r="J332" s="145"/>
      <c r="K332" s="14"/>
      <c r="O332" s="9"/>
      <c r="P332" s="8"/>
    </row>
    <row r="333" spans="3:16" x14ac:dyDescent="0.2">
      <c r="C333" s="140">
        <f t="shared" si="17"/>
        <v>129</v>
      </c>
      <c r="D333" s="141" t="e">
        <f t="shared" si="18"/>
        <v>#N/A</v>
      </c>
      <c r="E333" s="8" t="e">
        <f t="shared" si="16"/>
        <v>#N/A</v>
      </c>
      <c r="F333" s="142"/>
      <c r="G333" s="143"/>
      <c r="H333" s="143"/>
      <c r="I333" s="143"/>
      <c r="J333" s="145"/>
      <c r="K333" s="14"/>
      <c r="O333" s="9"/>
      <c r="P333" s="8"/>
    </row>
    <row r="334" spans="3:16" x14ac:dyDescent="0.2">
      <c r="C334" s="140">
        <f t="shared" si="17"/>
        <v>130</v>
      </c>
      <c r="D334" s="141" t="e">
        <f t="shared" si="18"/>
        <v>#N/A</v>
      </c>
      <c r="E334" s="8" t="e">
        <f t="shared" si="16"/>
        <v>#N/A</v>
      </c>
      <c r="F334" s="142"/>
      <c r="G334" s="143"/>
      <c r="H334" s="143"/>
      <c r="I334" s="143"/>
      <c r="J334" s="145"/>
      <c r="K334" s="14"/>
      <c r="O334" s="9"/>
      <c r="P334" s="8"/>
    </row>
    <row r="335" spans="3:16" x14ac:dyDescent="0.2">
      <c r="C335" s="140">
        <f t="shared" si="17"/>
        <v>131</v>
      </c>
      <c r="D335" s="141" t="e">
        <f t="shared" si="18"/>
        <v>#N/A</v>
      </c>
      <c r="E335" s="8" t="e">
        <f t="shared" si="16"/>
        <v>#N/A</v>
      </c>
      <c r="F335" s="142"/>
      <c r="G335" s="143"/>
      <c r="H335" s="143"/>
      <c r="I335" s="143"/>
      <c r="J335" s="145"/>
      <c r="K335" s="14"/>
      <c r="O335" s="9"/>
      <c r="P335" s="8"/>
    </row>
    <row r="336" spans="3:16" x14ac:dyDescent="0.2">
      <c r="C336" s="140">
        <f t="shared" si="17"/>
        <v>132</v>
      </c>
      <c r="D336" s="141" t="e">
        <f t="shared" si="18"/>
        <v>#N/A</v>
      </c>
      <c r="E336" s="8" t="e">
        <f t="shared" si="16"/>
        <v>#N/A</v>
      </c>
      <c r="F336" s="142"/>
      <c r="G336" s="143"/>
      <c r="H336" s="143"/>
      <c r="I336" s="143"/>
      <c r="J336" s="145"/>
      <c r="K336" s="14"/>
      <c r="O336" s="9"/>
      <c r="P336" s="8"/>
    </row>
    <row r="337" spans="3:16" x14ac:dyDescent="0.2">
      <c r="C337" s="140">
        <f t="shared" si="17"/>
        <v>133</v>
      </c>
      <c r="D337" s="141" t="e">
        <f t="shared" si="18"/>
        <v>#N/A</v>
      </c>
      <c r="E337" s="8" t="e">
        <f t="shared" si="16"/>
        <v>#N/A</v>
      </c>
      <c r="F337" s="142"/>
      <c r="G337" s="143"/>
      <c r="H337" s="143"/>
      <c r="I337" s="143"/>
      <c r="J337" s="145"/>
      <c r="K337" s="14"/>
      <c r="O337" s="9"/>
      <c r="P337" s="8"/>
    </row>
    <row r="338" spans="3:16" x14ac:dyDescent="0.2">
      <c r="C338" s="140">
        <f t="shared" si="17"/>
        <v>134</v>
      </c>
      <c r="D338" s="141" t="e">
        <f t="shared" si="18"/>
        <v>#N/A</v>
      </c>
      <c r="E338" s="8" t="e">
        <f t="shared" si="16"/>
        <v>#N/A</v>
      </c>
      <c r="F338" s="142"/>
      <c r="G338" s="143"/>
      <c r="H338" s="143"/>
      <c r="I338" s="143"/>
      <c r="J338" s="145"/>
      <c r="K338" s="14"/>
      <c r="O338" s="9"/>
      <c r="P338" s="8"/>
    </row>
    <row r="339" spans="3:16" x14ac:dyDescent="0.2">
      <c r="C339" s="140">
        <f t="shared" si="17"/>
        <v>135</v>
      </c>
      <c r="D339" s="141" t="e">
        <f t="shared" si="18"/>
        <v>#N/A</v>
      </c>
      <c r="E339" s="8" t="e">
        <f t="shared" si="16"/>
        <v>#N/A</v>
      </c>
      <c r="F339" s="142"/>
      <c r="G339" s="143"/>
      <c r="H339" s="143"/>
      <c r="I339" s="143"/>
      <c r="J339" s="145"/>
      <c r="K339" s="14"/>
      <c r="O339" s="9"/>
      <c r="P339" s="8"/>
    </row>
    <row r="340" spans="3:16" x14ac:dyDescent="0.2">
      <c r="C340" s="140">
        <f t="shared" si="17"/>
        <v>136</v>
      </c>
      <c r="D340" s="141" t="e">
        <f t="shared" si="18"/>
        <v>#N/A</v>
      </c>
      <c r="E340" s="8" t="e">
        <f t="shared" si="16"/>
        <v>#N/A</v>
      </c>
      <c r="F340" s="142"/>
      <c r="G340" s="143"/>
      <c r="H340" s="143"/>
      <c r="I340" s="143"/>
      <c r="J340" s="145"/>
      <c r="K340" s="14"/>
      <c r="O340" s="9"/>
      <c r="P340" s="8"/>
    </row>
    <row r="341" spans="3:16" x14ac:dyDescent="0.2">
      <c r="C341" s="140">
        <f t="shared" si="17"/>
        <v>137</v>
      </c>
      <c r="D341" s="141" t="e">
        <f t="shared" si="18"/>
        <v>#N/A</v>
      </c>
      <c r="E341" s="8" t="e">
        <f t="shared" si="16"/>
        <v>#N/A</v>
      </c>
      <c r="F341" s="142"/>
      <c r="G341" s="143"/>
      <c r="H341" s="143"/>
      <c r="I341" s="143"/>
      <c r="J341" s="145"/>
      <c r="K341" s="14"/>
      <c r="O341" s="9"/>
      <c r="P341" s="8"/>
    </row>
    <row r="342" spans="3:16" x14ac:dyDescent="0.2">
      <c r="C342" s="140">
        <f t="shared" si="17"/>
        <v>138</v>
      </c>
      <c r="D342" s="141" t="e">
        <f t="shared" si="18"/>
        <v>#N/A</v>
      </c>
      <c r="E342" s="8" t="e">
        <f t="shared" si="16"/>
        <v>#N/A</v>
      </c>
      <c r="F342" s="142"/>
      <c r="G342" s="143"/>
      <c r="H342" s="143"/>
      <c r="I342" s="143"/>
      <c r="J342" s="145"/>
      <c r="K342" s="14"/>
      <c r="O342" s="9"/>
      <c r="P342" s="8"/>
    </row>
    <row r="343" spans="3:16" x14ac:dyDescent="0.2">
      <c r="C343" s="140">
        <f t="shared" si="17"/>
        <v>139</v>
      </c>
      <c r="D343" s="141" t="e">
        <f t="shared" si="18"/>
        <v>#N/A</v>
      </c>
      <c r="E343" s="8" t="e">
        <f t="shared" si="16"/>
        <v>#N/A</v>
      </c>
      <c r="F343" s="142"/>
      <c r="G343" s="143"/>
      <c r="H343" s="143"/>
      <c r="I343" s="143"/>
      <c r="J343" s="145"/>
      <c r="K343" s="14"/>
      <c r="O343" s="9"/>
      <c r="P343" s="8"/>
    </row>
    <row r="344" spans="3:16" x14ac:dyDescent="0.2">
      <c r="C344" s="140">
        <f t="shared" si="17"/>
        <v>140</v>
      </c>
      <c r="D344" s="141" t="e">
        <f t="shared" si="18"/>
        <v>#N/A</v>
      </c>
      <c r="E344" s="8" t="e">
        <f t="shared" si="16"/>
        <v>#N/A</v>
      </c>
      <c r="F344" s="142"/>
      <c r="G344" s="143"/>
      <c r="H344" s="143"/>
      <c r="I344" s="143"/>
      <c r="J344" s="145"/>
      <c r="K344" s="14"/>
      <c r="O344" s="9"/>
      <c r="P344" s="8"/>
    </row>
    <row r="345" spans="3:16" x14ac:dyDescent="0.2">
      <c r="C345" s="140">
        <f t="shared" si="17"/>
        <v>141</v>
      </c>
      <c r="D345" s="141" t="e">
        <f t="shared" si="18"/>
        <v>#N/A</v>
      </c>
      <c r="E345" s="8" t="e">
        <f t="shared" si="16"/>
        <v>#N/A</v>
      </c>
      <c r="F345" s="142"/>
      <c r="G345" s="143"/>
      <c r="H345" s="143"/>
      <c r="I345" s="143"/>
      <c r="J345" s="145"/>
      <c r="K345" s="14"/>
      <c r="O345" s="9"/>
      <c r="P345" s="8"/>
    </row>
    <row r="346" spans="3:16" x14ac:dyDescent="0.2">
      <c r="C346" s="140">
        <f t="shared" si="17"/>
        <v>142</v>
      </c>
      <c r="D346" s="141" t="e">
        <f t="shared" si="18"/>
        <v>#N/A</v>
      </c>
      <c r="E346" s="8" t="e">
        <f t="shared" si="16"/>
        <v>#N/A</v>
      </c>
      <c r="F346" s="142"/>
      <c r="G346" s="143"/>
      <c r="H346" s="143"/>
      <c r="I346" s="143"/>
      <c r="J346" s="145"/>
      <c r="K346" s="14"/>
      <c r="O346" s="9"/>
      <c r="P346" s="8"/>
    </row>
    <row r="347" spans="3:16" x14ac:dyDescent="0.2">
      <c r="C347" s="140">
        <f t="shared" si="17"/>
        <v>143</v>
      </c>
      <c r="D347" s="141" t="e">
        <f t="shared" si="18"/>
        <v>#N/A</v>
      </c>
      <c r="E347" s="8" t="e">
        <f t="shared" si="16"/>
        <v>#N/A</v>
      </c>
      <c r="F347" s="142"/>
      <c r="G347" s="143"/>
      <c r="H347" s="143"/>
      <c r="I347" s="143"/>
      <c r="J347" s="146"/>
      <c r="K347" s="14"/>
      <c r="O347" s="9"/>
      <c r="P347" s="8"/>
    </row>
    <row r="348" spans="3:16" x14ac:dyDescent="0.2">
      <c r="C348" s="140">
        <f t="shared" si="17"/>
        <v>144</v>
      </c>
      <c r="D348" s="141" t="e">
        <f t="shared" si="18"/>
        <v>#N/A</v>
      </c>
      <c r="E348" s="8" t="e">
        <f t="shared" si="16"/>
        <v>#N/A</v>
      </c>
      <c r="F348" s="142"/>
      <c r="G348" s="143"/>
      <c r="H348" s="143"/>
      <c r="I348" s="143"/>
      <c r="J348" s="146"/>
      <c r="K348" s="14"/>
      <c r="O348" s="9"/>
      <c r="P348" s="8"/>
    </row>
    <row r="349" spans="3:16" x14ac:dyDescent="0.2">
      <c r="C349" s="140">
        <f t="shared" si="17"/>
        <v>145</v>
      </c>
      <c r="D349" s="141" t="e">
        <f t="shared" si="18"/>
        <v>#N/A</v>
      </c>
      <c r="E349" s="8" t="e">
        <f t="shared" si="16"/>
        <v>#N/A</v>
      </c>
      <c r="F349" s="142"/>
      <c r="G349" s="143"/>
      <c r="H349" s="143"/>
      <c r="I349" s="143"/>
      <c r="J349" s="146"/>
      <c r="K349" s="14"/>
    </row>
    <row r="350" spans="3:16" x14ac:dyDescent="0.2">
      <c r="C350" s="140">
        <f t="shared" si="17"/>
        <v>146</v>
      </c>
      <c r="D350" s="141" t="e">
        <f t="shared" si="18"/>
        <v>#N/A</v>
      </c>
      <c r="E350" s="8" t="e">
        <f t="shared" si="16"/>
        <v>#N/A</v>
      </c>
      <c r="F350" s="142"/>
      <c r="G350" s="143"/>
      <c r="H350" s="143"/>
      <c r="I350" s="143"/>
      <c r="J350" s="146"/>
      <c r="K350" s="14"/>
    </row>
    <row r="351" spans="3:16" x14ac:dyDescent="0.2">
      <c r="C351" s="140">
        <f t="shared" si="17"/>
        <v>147</v>
      </c>
      <c r="D351" s="141" t="e">
        <f t="shared" si="18"/>
        <v>#N/A</v>
      </c>
      <c r="E351" s="8" t="e">
        <f t="shared" si="16"/>
        <v>#N/A</v>
      </c>
      <c r="F351" s="142"/>
      <c r="G351" s="143"/>
      <c r="H351" s="143"/>
      <c r="I351" s="143"/>
      <c r="J351" s="146"/>
      <c r="K351" s="14"/>
    </row>
    <row r="352" spans="3:16" x14ac:dyDescent="0.2">
      <c r="C352" s="140">
        <f t="shared" si="17"/>
        <v>148</v>
      </c>
      <c r="D352" s="141" t="e">
        <f t="shared" si="18"/>
        <v>#N/A</v>
      </c>
      <c r="E352" s="8" t="e">
        <f t="shared" si="16"/>
        <v>#N/A</v>
      </c>
      <c r="F352" s="142"/>
      <c r="G352" s="143"/>
      <c r="H352" s="143"/>
      <c r="I352" s="143"/>
      <c r="J352" s="146"/>
      <c r="K352" s="14"/>
    </row>
    <row r="353" spans="3:11" x14ac:dyDescent="0.2">
      <c r="C353" s="140">
        <f t="shared" si="17"/>
        <v>149</v>
      </c>
      <c r="D353" s="141" t="e">
        <f t="shared" si="18"/>
        <v>#N/A</v>
      </c>
      <c r="E353" s="8" t="e">
        <f t="shared" si="16"/>
        <v>#N/A</v>
      </c>
      <c r="F353" s="142"/>
      <c r="G353" s="143"/>
      <c r="H353" s="143"/>
      <c r="I353" s="143"/>
      <c r="J353" s="146"/>
      <c r="K353" s="14"/>
    </row>
    <row r="354" spans="3:11" x14ac:dyDescent="0.2">
      <c r="C354" s="140">
        <f t="shared" si="17"/>
        <v>150</v>
      </c>
      <c r="D354" s="141" t="e">
        <f t="shared" si="18"/>
        <v>#N/A</v>
      </c>
      <c r="E354" s="8" t="e">
        <f t="shared" si="16"/>
        <v>#N/A</v>
      </c>
      <c r="F354" s="142"/>
      <c r="G354" s="143"/>
      <c r="H354" s="143"/>
      <c r="I354" s="143"/>
      <c r="J354" s="146"/>
      <c r="K354" s="14"/>
    </row>
    <row r="355" spans="3:11" x14ac:dyDescent="0.2">
      <c r="C355" s="140">
        <f t="shared" si="17"/>
        <v>151</v>
      </c>
      <c r="D355" s="141" t="e">
        <f t="shared" si="18"/>
        <v>#N/A</v>
      </c>
      <c r="E355" s="8" t="e">
        <f t="shared" si="16"/>
        <v>#N/A</v>
      </c>
      <c r="F355" s="142"/>
      <c r="G355" s="143"/>
      <c r="H355" s="143"/>
      <c r="I355" s="143"/>
      <c r="J355" s="146"/>
      <c r="K355" s="14"/>
    </row>
    <row r="356" spans="3:11" x14ac:dyDescent="0.2">
      <c r="C356" s="140">
        <f t="shared" si="17"/>
        <v>152</v>
      </c>
      <c r="D356" s="141" t="e">
        <f t="shared" si="18"/>
        <v>#N/A</v>
      </c>
      <c r="E356" s="8" t="e">
        <f t="shared" si="16"/>
        <v>#N/A</v>
      </c>
      <c r="F356" s="142"/>
      <c r="G356" s="143"/>
      <c r="H356" s="143"/>
      <c r="I356" s="143"/>
      <c r="J356" s="146"/>
      <c r="K356" s="14"/>
    </row>
    <row r="357" spans="3:11" x14ac:dyDescent="0.2">
      <c r="C357" s="140">
        <f t="shared" si="17"/>
        <v>153</v>
      </c>
      <c r="D357" s="141" t="e">
        <f t="shared" si="18"/>
        <v>#N/A</v>
      </c>
      <c r="E357" s="8" t="e">
        <f t="shared" si="16"/>
        <v>#N/A</v>
      </c>
      <c r="F357" s="142"/>
      <c r="G357" s="143"/>
      <c r="H357" s="143"/>
      <c r="I357" s="143"/>
      <c r="J357" s="146"/>
      <c r="K357" s="14"/>
    </row>
    <row r="358" spans="3:11" ht="25.5" x14ac:dyDescent="0.2">
      <c r="C358" s="140">
        <f t="shared" si="17"/>
        <v>1</v>
      </c>
      <c r="D358" s="141" t="str">
        <f t="shared" si="18"/>
        <v>HĐTT-CĐ</v>
      </c>
      <c r="E358" s="8" t="str">
        <f t="shared" si="16"/>
        <v>1HĐTT-CĐ</v>
      </c>
      <c r="F358" s="142">
        <v>1</v>
      </c>
      <c r="G358" s="143" t="s">
        <v>18</v>
      </c>
      <c r="H358" s="143"/>
      <c r="I358" s="143"/>
      <c r="J358" s="146" t="s">
        <v>798</v>
      </c>
      <c r="K358" s="14" t="s">
        <v>817</v>
      </c>
    </row>
    <row r="359" spans="3:11" x14ac:dyDescent="0.2">
      <c r="C359" s="140">
        <f t="shared" si="17"/>
        <v>2</v>
      </c>
      <c r="D359" s="141" t="str">
        <f t="shared" si="18"/>
        <v>HĐTT-CĐ</v>
      </c>
      <c r="E359" s="8" t="str">
        <f t="shared" si="16"/>
        <v>2HĐTT-CĐ</v>
      </c>
      <c r="F359" s="142">
        <v>2</v>
      </c>
      <c r="G359" s="143" t="s">
        <v>18</v>
      </c>
      <c r="H359" s="143"/>
      <c r="I359" s="143"/>
      <c r="J359" s="146" t="s">
        <v>799</v>
      </c>
      <c r="K359" s="14" t="s">
        <v>818</v>
      </c>
    </row>
    <row r="360" spans="3:11" x14ac:dyDescent="0.2">
      <c r="C360" s="140">
        <f t="shared" si="17"/>
        <v>3</v>
      </c>
      <c r="D360" s="141" t="str">
        <f t="shared" si="18"/>
        <v>HĐTT-CĐ</v>
      </c>
      <c r="E360" s="8" t="str">
        <f t="shared" si="16"/>
        <v>3HĐTT-CĐ</v>
      </c>
      <c r="F360" s="142">
        <v>3</v>
      </c>
      <c r="G360" s="143" t="s">
        <v>18</v>
      </c>
      <c r="H360" s="143"/>
      <c r="I360" s="143"/>
      <c r="J360" s="146" t="s">
        <v>800</v>
      </c>
      <c r="K360" s="14" t="s">
        <v>817</v>
      </c>
    </row>
    <row r="361" spans="3:11" x14ac:dyDescent="0.2">
      <c r="C361" s="140">
        <f t="shared" si="17"/>
        <v>4</v>
      </c>
      <c r="D361" s="141" t="str">
        <f t="shared" si="18"/>
        <v>HĐTT-CĐ</v>
      </c>
      <c r="E361" s="8" t="str">
        <f t="shared" si="16"/>
        <v>4HĐTT-CĐ</v>
      </c>
      <c r="F361" s="142">
        <v>4</v>
      </c>
      <c r="G361" s="143" t="s">
        <v>18</v>
      </c>
      <c r="H361" s="143"/>
      <c r="I361" s="143"/>
      <c r="J361" s="146" t="s">
        <v>801</v>
      </c>
      <c r="K361" s="14" t="s">
        <v>818</v>
      </c>
    </row>
    <row r="362" spans="3:11" ht="25.5" x14ac:dyDescent="0.2">
      <c r="C362" s="140">
        <f t="shared" si="17"/>
        <v>5</v>
      </c>
      <c r="D362" s="141" t="str">
        <f t="shared" si="18"/>
        <v>HĐTT-CĐ</v>
      </c>
      <c r="E362" s="8" t="str">
        <f t="shared" si="16"/>
        <v>5HĐTT-CĐ</v>
      </c>
      <c r="F362" s="142">
        <v>5</v>
      </c>
      <c r="G362" s="143" t="s">
        <v>18</v>
      </c>
      <c r="H362" s="143"/>
      <c r="I362" s="143"/>
      <c r="J362" s="146" t="s">
        <v>802</v>
      </c>
      <c r="K362" s="14" t="s">
        <v>817</v>
      </c>
    </row>
    <row r="363" spans="3:11" x14ac:dyDescent="0.2">
      <c r="C363" s="140">
        <f t="shared" si="17"/>
        <v>6</v>
      </c>
      <c r="D363" s="141" t="str">
        <f t="shared" si="18"/>
        <v>HĐTT-CĐ</v>
      </c>
      <c r="E363" s="8" t="str">
        <f t="shared" si="16"/>
        <v>6HĐTT-CĐ</v>
      </c>
      <c r="F363" s="142">
        <v>6</v>
      </c>
      <c r="G363" s="143" t="s">
        <v>18</v>
      </c>
      <c r="H363" s="143"/>
      <c r="I363" s="143"/>
      <c r="J363" s="146" t="s">
        <v>803</v>
      </c>
      <c r="K363" s="14" t="s">
        <v>818</v>
      </c>
    </row>
    <row r="364" spans="3:11" x14ac:dyDescent="0.2">
      <c r="C364" s="140">
        <f t="shared" si="17"/>
        <v>7</v>
      </c>
      <c r="D364" s="141" t="str">
        <f t="shared" si="18"/>
        <v>HĐTT-CĐ</v>
      </c>
      <c r="E364" s="8" t="str">
        <f t="shared" si="16"/>
        <v>7HĐTT-CĐ</v>
      </c>
      <c r="F364" s="142">
        <v>7</v>
      </c>
      <c r="G364" s="143" t="s">
        <v>18</v>
      </c>
      <c r="H364" s="143"/>
      <c r="I364" s="143"/>
      <c r="J364" s="146" t="s">
        <v>804</v>
      </c>
      <c r="K364" s="14" t="s">
        <v>817</v>
      </c>
    </row>
    <row r="365" spans="3:11" x14ac:dyDescent="0.2">
      <c r="C365" s="140">
        <f t="shared" si="17"/>
        <v>8</v>
      </c>
      <c r="D365" s="141" t="str">
        <f t="shared" si="18"/>
        <v>HĐTT-CĐ</v>
      </c>
      <c r="E365" s="8" t="str">
        <f t="shared" si="16"/>
        <v>8HĐTT-CĐ</v>
      </c>
      <c r="F365" s="142">
        <v>8</v>
      </c>
      <c r="G365" s="143" t="s">
        <v>18</v>
      </c>
      <c r="H365" s="143"/>
      <c r="I365" s="143"/>
      <c r="J365" s="146" t="s">
        <v>805</v>
      </c>
      <c r="K365" s="14" t="s">
        <v>922</v>
      </c>
    </row>
    <row r="366" spans="3:11" x14ac:dyDescent="0.2">
      <c r="C366" s="140">
        <f t="shared" si="17"/>
        <v>9</v>
      </c>
      <c r="D366" s="141" t="str">
        <f t="shared" si="18"/>
        <v>HĐTT-CĐ</v>
      </c>
      <c r="E366" s="8" t="str">
        <f t="shared" si="16"/>
        <v>9HĐTT-CĐ</v>
      </c>
      <c r="F366" s="142">
        <v>9</v>
      </c>
      <c r="G366" s="143" t="s">
        <v>18</v>
      </c>
      <c r="H366" s="143"/>
      <c r="I366" s="143"/>
      <c r="J366" s="146" t="s">
        <v>931</v>
      </c>
      <c r="K366" s="14" t="s">
        <v>817</v>
      </c>
    </row>
    <row r="367" spans="3:11" x14ac:dyDescent="0.2">
      <c r="C367" s="140">
        <f t="shared" si="17"/>
        <v>10</v>
      </c>
      <c r="D367" s="141" t="str">
        <f t="shared" si="18"/>
        <v>HĐTT-CĐ</v>
      </c>
      <c r="E367" s="8" t="str">
        <f t="shared" si="16"/>
        <v>10HĐTT-CĐ</v>
      </c>
      <c r="F367" s="142">
        <v>10</v>
      </c>
      <c r="G367" s="143" t="s">
        <v>18</v>
      </c>
      <c r="H367" s="143"/>
      <c r="I367" s="143"/>
      <c r="J367" s="146" t="s">
        <v>806</v>
      </c>
      <c r="K367" s="14" t="s">
        <v>263</v>
      </c>
    </row>
    <row r="368" spans="3:11" x14ac:dyDescent="0.2">
      <c r="C368" s="140">
        <f t="shared" si="17"/>
        <v>11</v>
      </c>
      <c r="D368" s="141" t="str">
        <f t="shared" si="18"/>
        <v>HĐTT-CĐ</v>
      </c>
      <c r="E368" s="8" t="str">
        <f t="shared" si="16"/>
        <v>11HĐTT-CĐ</v>
      </c>
      <c r="F368" s="142">
        <v>11</v>
      </c>
      <c r="G368" s="143" t="s">
        <v>18</v>
      </c>
      <c r="H368" s="143"/>
      <c r="I368" s="143"/>
      <c r="J368" s="146" t="s">
        <v>931</v>
      </c>
      <c r="K368" s="14" t="s">
        <v>817</v>
      </c>
    </row>
    <row r="369" spans="3:11" x14ac:dyDescent="0.2">
      <c r="C369" s="140">
        <f t="shared" si="17"/>
        <v>12</v>
      </c>
      <c r="D369" s="141" t="str">
        <f t="shared" si="18"/>
        <v>HĐTT-CĐ</v>
      </c>
      <c r="E369" s="8" t="str">
        <f t="shared" si="16"/>
        <v>12HĐTT-CĐ</v>
      </c>
      <c r="F369" s="142">
        <v>12</v>
      </c>
      <c r="G369" s="143" t="s">
        <v>18</v>
      </c>
      <c r="H369" s="143"/>
      <c r="I369" s="143"/>
      <c r="J369" s="146" t="s">
        <v>807</v>
      </c>
      <c r="K369" s="14" t="s">
        <v>923</v>
      </c>
    </row>
    <row r="370" spans="3:11" x14ac:dyDescent="0.2">
      <c r="C370" s="140">
        <f t="shared" si="17"/>
        <v>13</v>
      </c>
      <c r="D370" s="141" t="str">
        <f t="shared" si="18"/>
        <v>HĐTT-CĐ</v>
      </c>
      <c r="E370" s="8" t="str">
        <f t="shared" si="16"/>
        <v>13HĐTT-CĐ</v>
      </c>
      <c r="F370" s="142">
        <v>13</v>
      </c>
      <c r="G370" s="143" t="s">
        <v>18</v>
      </c>
      <c r="H370" s="143"/>
      <c r="I370" s="143"/>
      <c r="J370" s="146" t="s">
        <v>931</v>
      </c>
      <c r="K370" s="14" t="s">
        <v>819</v>
      </c>
    </row>
    <row r="371" spans="3:11" x14ac:dyDescent="0.2">
      <c r="C371" s="140">
        <f t="shared" si="17"/>
        <v>14</v>
      </c>
      <c r="D371" s="141" t="str">
        <f t="shared" si="18"/>
        <v>HĐTT-CĐ</v>
      </c>
      <c r="E371" s="8" t="str">
        <f t="shared" si="16"/>
        <v>14HĐTT-CĐ</v>
      </c>
      <c r="F371" s="142">
        <v>14</v>
      </c>
      <c r="G371" s="143" t="s">
        <v>18</v>
      </c>
      <c r="H371" s="143"/>
      <c r="I371" s="143"/>
      <c r="J371" s="146" t="s">
        <v>808</v>
      </c>
      <c r="K371" s="14" t="s">
        <v>263</v>
      </c>
    </row>
    <row r="372" spans="3:11" x14ac:dyDescent="0.2">
      <c r="C372" s="140">
        <f t="shared" si="17"/>
        <v>15</v>
      </c>
      <c r="D372" s="141" t="str">
        <f t="shared" si="18"/>
        <v>HĐTT-CĐ</v>
      </c>
      <c r="E372" s="8" t="str">
        <f t="shared" si="16"/>
        <v>15HĐTT-CĐ</v>
      </c>
      <c r="F372" s="142">
        <v>15</v>
      </c>
      <c r="G372" s="143" t="s">
        <v>18</v>
      </c>
      <c r="H372" s="143"/>
      <c r="I372" s="143"/>
      <c r="J372" s="146" t="s">
        <v>931</v>
      </c>
      <c r="K372" s="14" t="s">
        <v>819</v>
      </c>
    </row>
    <row r="373" spans="3:11" x14ac:dyDescent="0.2">
      <c r="C373" s="140">
        <f t="shared" si="17"/>
        <v>16</v>
      </c>
      <c r="D373" s="141" t="str">
        <f t="shared" si="18"/>
        <v>HĐTT-CĐ</v>
      </c>
      <c r="E373" s="8" t="str">
        <f t="shared" si="16"/>
        <v>16HĐTT-CĐ</v>
      </c>
      <c r="F373" s="142">
        <v>16</v>
      </c>
      <c r="G373" s="143" t="s">
        <v>18</v>
      </c>
      <c r="H373" s="143"/>
      <c r="I373" s="143"/>
      <c r="J373" s="146" t="s">
        <v>809</v>
      </c>
      <c r="K373" s="14" t="s">
        <v>924</v>
      </c>
    </row>
    <row r="374" spans="3:11" x14ac:dyDescent="0.2">
      <c r="C374" s="140">
        <f t="shared" si="17"/>
        <v>17</v>
      </c>
      <c r="D374" s="141" t="str">
        <f t="shared" si="18"/>
        <v>HĐTT-CĐ</v>
      </c>
      <c r="E374" s="8" t="str">
        <f t="shared" si="16"/>
        <v>17HĐTT-CĐ</v>
      </c>
      <c r="F374" s="142">
        <v>17</v>
      </c>
      <c r="G374" s="143" t="s">
        <v>18</v>
      </c>
      <c r="H374" s="143"/>
      <c r="I374" s="143"/>
      <c r="J374" s="146" t="s">
        <v>931</v>
      </c>
      <c r="K374" s="14" t="s">
        <v>819</v>
      </c>
    </row>
    <row r="375" spans="3:11" x14ac:dyDescent="0.2">
      <c r="C375" s="140">
        <f t="shared" si="17"/>
        <v>18</v>
      </c>
      <c r="D375" s="141" t="str">
        <f t="shared" si="18"/>
        <v>HĐTT-CĐ</v>
      </c>
      <c r="E375" s="8" t="str">
        <f t="shared" si="16"/>
        <v>18HĐTT-CĐ</v>
      </c>
      <c r="F375" s="142">
        <v>18</v>
      </c>
      <c r="G375" s="143" t="s">
        <v>18</v>
      </c>
      <c r="H375" s="143"/>
      <c r="I375" s="143"/>
      <c r="J375" s="146" t="s">
        <v>810</v>
      </c>
      <c r="K375" s="14" t="s">
        <v>263</v>
      </c>
    </row>
    <row r="376" spans="3:11" x14ac:dyDescent="0.2">
      <c r="C376" s="140">
        <f t="shared" si="17"/>
        <v>19</v>
      </c>
      <c r="D376" s="141" t="str">
        <f t="shared" si="18"/>
        <v>HĐTT-CĐ</v>
      </c>
      <c r="E376" s="8" t="str">
        <f t="shared" si="16"/>
        <v>19HĐTT-CĐ</v>
      </c>
      <c r="F376" s="142">
        <v>19</v>
      </c>
      <c r="G376" s="143" t="s">
        <v>18</v>
      </c>
      <c r="H376" s="143"/>
      <c r="I376" s="143"/>
      <c r="J376" s="146" t="s">
        <v>931</v>
      </c>
      <c r="K376" s="14" t="s">
        <v>819</v>
      </c>
    </row>
    <row r="377" spans="3:11" x14ac:dyDescent="0.2">
      <c r="C377" s="140">
        <f t="shared" si="17"/>
        <v>20</v>
      </c>
      <c r="D377" s="141" t="str">
        <f t="shared" si="18"/>
        <v>HĐTT-CĐ</v>
      </c>
      <c r="E377" s="8" t="str">
        <f t="shared" si="16"/>
        <v>20HĐTT-CĐ</v>
      </c>
      <c r="F377" s="142">
        <v>20</v>
      </c>
      <c r="G377" s="143" t="s">
        <v>18</v>
      </c>
      <c r="H377" s="143"/>
      <c r="I377" s="143"/>
      <c r="J377" s="146" t="s">
        <v>811</v>
      </c>
      <c r="K377" s="14" t="s">
        <v>925</v>
      </c>
    </row>
    <row r="378" spans="3:11" x14ac:dyDescent="0.2">
      <c r="C378" s="140">
        <f t="shared" si="17"/>
        <v>21</v>
      </c>
      <c r="D378" s="141" t="str">
        <f t="shared" si="18"/>
        <v>HĐTT-CĐ</v>
      </c>
      <c r="E378" s="8" t="str">
        <f t="shared" si="16"/>
        <v>21HĐTT-CĐ</v>
      </c>
      <c r="F378" s="142">
        <v>21</v>
      </c>
      <c r="G378" s="143" t="s">
        <v>18</v>
      </c>
      <c r="H378" s="143"/>
      <c r="I378" s="143"/>
      <c r="J378" s="146" t="s">
        <v>931</v>
      </c>
      <c r="K378" s="14" t="s">
        <v>819</v>
      </c>
    </row>
    <row r="379" spans="3:11" x14ac:dyDescent="0.2">
      <c r="C379" s="140">
        <f t="shared" si="17"/>
        <v>22</v>
      </c>
      <c r="D379" s="141" t="str">
        <f t="shared" si="18"/>
        <v>HĐTT-CĐ</v>
      </c>
      <c r="E379" s="8" t="str">
        <f t="shared" si="16"/>
        <v>22HĐTT-CĐ</v>
      </c>
      <c r="F379" s="142">
        <v>22</v>
      </c>
      <c r="G379" s="143" t="s">
        <v>18</v>
      </c>
      <c r="H379" s="143"/>
      <c r="I379" s="143"/>
      <c r="J379" s="146" t="s">
        <v>812</v>
      </c>
      <c r="K379" s="14" t="s">
        <v>926</v>
      </c>
    </row>
    <row r="380" spans="3:11" x14ac:dyDescent="0.2">
      <c r="C380" s="140">
        <f t="shared" si="17"/>
        <v>23</v>
      </c>
      <c r="D380" s="141" t="str">
        <f t="shared" si="18"/>
        <v>HĐTT-CĐ</v>
      </c>
      <c r="E380" s="8" t="str">
        <f t="shared" si="16"/>
        <v>23HĐTT-CĐ</v>
      </c>
      <c r="F380" s="142">
        <v>23</v>
      </c>
      <c r="G380" s="143" t="s">
        <v>18</v>
      </c>
      <c r="H380" s="143"/>
      <c r="I380" s="143"/>
      <c r="J380" s="146" t="s">
        <v>931</v>
      </c>
      <c r="K380" s="14" t="s">
        <v>819</v>
      </c>
    </row>
    <row r="381" spans="3:11" x14ac:dyDescent="0.2">
      <c r="C381" s="140">
        <f t="shared" si="17"/>
        <v>24</v>
      </c>
      <c r="D381" s="141" t="str">
        <f t="shared" si="18"/>
        <v>HĐTT-CĐ</v>
      </c>
      <c r="E381" s="8" t="str">
        <f t="shared" si="16"/>
        <v>24HĐTT-CĐ</v>
      </c>
      <c r="F381" s="142">
        <v>24</v>
      </c>
      <c r="G381" s="143" t="s">
        <v>18</v>
      </c>
      <c r="H381" s="143"/>
      <c r="I381" s="143"/>
      <c r="J381" s="146" t="s">
        <v>813</v>
      </c>
      <c r="K381" s="14" t="s">
        <v>927</v>
      </c>
    </row>
    <row r="382" spans="3:11" x14ac:dyDescent="0.2">
      <c r="C382" s="140">
        <f t="shared" si="17"/>
        <v>25</v>
      </c>
      <c r="D382" s="141" t="str">
        <f t="shared" si="18"/>
        <v>HĐTT-CĐ</v>
      </c>
      <c r="E382" s="8" t="str">
        <f t="shared" si="16"/>
        <v>25HĐTT-CĐ</v>
      </c>
      <c r="F382" s="142">
        <v>25</v>
      </c>
      <c r="G382" s="143" t="s">
        <v>18</v>
      </c>
      <c r="H382" s="143"/>
      <c r="I382" s="143"/>
      <c r="J382" s="146" t="s">
        <v>931</v>
      </c>
      <c r="K382" s="14" t="s">
        <v>819</v>
      </c>
    </row>
    <row r="383" spans="3:11" x14ac:dyDescent="0.2">
      <c r="C383" s="140">
        <f t="shared" si="17"/>
        <v>26</v>
      </c>
      <c r="D383" s="141" t="str">
        <f t="shared" si="18"/>
        <v>HĐTT-CĐ</v>
      </c>
      <c r="E383" s="8" t="str">
        <f t="shared" si="16"/>
        <v>26HĐTT-CĐ</v>
      </c>
      <c r="F383" s="142">
        <v>26</v>
      </c>
      <c r="G383" s="143" t="s">
        <v>18</v>
      </c>
      <c r="H383" s="143"/>
      <c r="I383" s="143"/>
      <c r="J383" s="146" t="s">
        <v>814</v>
      </c>
      <c r="K383" s="14" t="s">
        <v>263</v>
      </c>
    </row>
    <row r="384" spans="3:11" x14ac:dyDescent="0.2">
      <c r="C384" s="140">
        <f t="shared" si="17"/>
        <v>27</v>
      </c>
      <c r="D384" s="141" t="str">
        <f t="shared" si="18"/>
        <v>HĐTT-CĐ</v>
      </c>
      <c r="E384" s="8" t="str">
        <f t="shared" si="16"/>
        <v>27HĐTT-CĐ</v>
      </c>
      <c r="F384" s="142">
        <v>27</v>
      </c>
      <c r="G384" s="143" t="s">
        <v>18</v>
      </c>
      <c r="H384" s="143"/>
      <c r="I384" s="143"/>
      <c r="J384" s="146" t="s">
        <v>931</v>
      </c>
      <c r="K384" s="14" t="s">
        <v>819</v>
      </c>
    </row>
    <row r="385" spans="3:16" x14ac:dyDescent="0.2">
      <c r="C385" s="140">
        <f t="shared" si="17"/>
        <v>28</v>
      </c>
      <c r="D385" s="141" t="str">
        <f t="shared" si="18"/>
        <v>HĐTT-CĐ</v>
      </c>
      <c r="E385" s="8" t="str">
        <f t="shared" si="16"/>
        <v>28HĐTT-CĐ</v>
      </c>
      <c r="F385" s="142">
        <v>28</v>
      </c>
      <c r="G385" s="143" t="s">
        <v>18</v>
      </c>
      <c r="H385" s="143"/>
      <c r="I385" s="143"/>
      <c r="J385" s="146" t="s">
        <v>815</v>
      </c>
      <c r="K385" s="14" t="s">
        <v>263</v>
      </c>
      <c r="O385" s="9"/>
      <c r="P385" s="8"/>
    </row>
    <row r="386" spans="3:16" x14ac:dyDescent="0.2">
      <c r="C386" s="140">
        <f t="shared" si="17"/>
        <v>29</v>
      </c>
      <c r="D386" s="141" t="str">
        <f t="shared" si="18"/>
        <v>HĐTT-CĐ</v>
      </c>
      <c r="E386" s="8" t="str">
        <f t="shared" si="16"/>
        <v>29HĐTT-CĐ</v>
      </c>
      <c r="F386" s="142">
        <v>29</v>
      </c>
      <c r="G386" s="143" t="s">
        <v>18</v>
      </c>
      <c r="H386" s="143"/>
      <c r="I386" s="143"/>
      <c r="J386" s="146" t="s">
        <v>931</v>
      </c>
      <c r="K386" s="14" t="s">
        <v>819</v>
      </c>
      <c r="O386" s="9"/>
      <c r="P386" s="8"/>
    </row>
    <row r="387" spans="3:16" x14ac:dyDescent="0.2">
      <c r="C387" s="140">
        <f t="shared" si="17"/>
        <v>30</v>
      </c>
      <c r="D387" s="141" t="str">
        <f t="shared" si="18"/>
        <v>HĐTT-CĐ</v>
      </c>
      <c r="E387" s="8" t="str">
        <f t="shared" si="16"/>
        <v>30HĐTT-CĐ</v>
      </c>
      <c r="F387" s="142">
        <v>30</v>
      </c>
      <c r="G387" s="143" t="s">
        <v>18</v>
      </c>
      <c r="H387" s="143"/>
      <c r="I387" s="143"/>
      <c r="J387" s="146" t="s">
        <v>936</v>
      </c>
      <c r="K387" s="14" t="s">
        <v>928</v>
      </c>
      <c r="O387" s="9"/>
      <c r="P387" s="8"/>
    </row>
    <row r="388" spans="3:16" x14ac:dyDescent="0.2">
      <c r="C388" s="140">
        <f t="shared" si="17"/>
        <v>31</v>
      </c>
      <c r="D388" s="141" t="str">
        <f t="shared" si="18"/>
        <v>HĐTT-CĐ</v>
      </c>
      <c r="E388" s="8" t="str">
        <f t="shared" ref="E388:E393" si="19">+C388&amp;D388</f>
        <v>31HĐTT-CĐ</v>
      </c>
      <c r="F388" s="142">
        <v>31</v>
      </c>
      <c r="G388" s="143" t="s">
        <v>18</v>
      </c>
      <c r="H388" s="143"/>
      <c r="I388" s="143"/>
      <c r="J388" s="146" t="s">
        <v>931</v>
      </c>
      <c r="K388" s="14" t="s">
        <v>820</v>
      </c>
      <c r="O388" s="9"/>
      <c r="P388" s="8"/>
    </row>
    <row r="389" spans="3:16" x14ac:dyDescent="0.2">
      <c r="C389" s="140">
        <f t="shared" si="17"/>
        <v>32</v>
      </c>
      <c r="D389" s="141" t="str">
        <f t="shared" si="18"/>
        <v>HĐTT-CĐ</v>
      </c>
      <c r="E389" s="8" t="str">
        <f t="shared" si="19"/>
        <v>32HĐTT-CĐ</v>
      </c>
      <c r="F389" s="142">
        <v>32</v>
      </c>
      <c r="G389" s="143" t="s">
        <v>18</v>
      </c>
      <c r="H389" s="143"/>
      <c r="I389" s="143"/>
      <c r="J389" s="146" t="s">
        <v>816</v>
      </c>
      <c r="K389" s="14" t="s">
        <v>263</v>
      </c>
      <c r="O389" s="9"/>
      <c r="P389" s="8"/>
    </row>
    <row r="390" spans="3:16" x14ac:dyDescent="0.2">
      <c r="C390" s="140">
        <f t="shared" si="17"/>
        <v>33</v>
      </c>
      <c r="D390" s="141" t="str">
        <f t="shared" si="18"/>
        <v>HĐTT-CĐ</v>
      </c>
      <c r="E390" s="8" t="str">
        <f t="shared" si="19"/>
        <v>33HĐTT-CĐ</v>
      </c>
      <c r="F390" s="142">
        <v>33</v>
      </c>
      <c r="G390" s="143" t="s">
        <v>18</v>
      </c>
      <c r="H390" s="143"/>
      <c r="I390" s="143"/>
      <c r="J390" s="146" t="s">
        <v>931</v>
      </c>
      <c r="K390" s="14" t="s">
        <v>820</v>
      </c>
      <c r="O390" s="9"/>
      <c r="P390" s="8"/>
    </row>
    <row r="391" spans="3:16" x14ac:dyDescent="0.2">
      <c r="C391" s="140">
        <f t="shared" si="17"/>
        <v>34</v>
      </c>
      <c r="D391" s="141" t="str">
        <f t="shared" si="18"/>
        <v>HĐTT-CĐ</v>
      </c>
      <c r="E391" s="8" t="str">
        <f t="shared" si="19"/>
        <v>34HĐTT-CĐ</v>
      </c>
      <c r="F391" s="142">
        <v>34</v>
      </c>
      <c r="G391" s="143" t="s">
        <v>18</v>
      </c>
      <c r="H391" s="143"/>
      <c r="I391" s="143"/>
      <c r="J391" s="146" t="s">
        <v>933</v>
      </c>
      <c r="K391" s="14" t="s">
        <v>929</v>
      </c>
      <c r="O391" s="9"/>
      <c r="P391" s="8"/>
    </row>
    <row r="392" spans="3:16" x14ac:dyDescent="0.2">
      <c r="C392" s="140">
        <f t="shared" si="17"/>
        <v>35</v>
      </c>
      <c r="D392" s="141" t="str">
        <f t="shared" si="18"/>
        <v>HĐTT-CĐ</v>
      </c>
      <c r="E392" s="8" t="str">
        <f t="shared" si="19"/>
        <v>35HĐTT-CĐ</v>
      </c>
      <c r="F392" s="142">
        <v>35</v>
      </c>
      <c r="G392" s="143" t="s">
        <v>18</v>
      </c>
      <c r="H392" s="143"/>
      <c r="I392" s="143"/>
      <c r="J392" s="146" t="s">
        <v>931</v>
      </c>
      <c r="K392" s="14" t="s">
        <v>820</v>
      </c>
      <c r="O392" s="9"/>
      <c r="P392" s="8"/>
    </row>
    <row r="393" spans="3:16" x14ac:dyDescent="0.2">
      <c r="C393" s="140">
        <f t="shared" si="17"/>
        <v>36</v>
      </c>
      <c r="D393" s="141" t="str">
        <f t="shared" si="18"/>
        <v>HĐTT-CĐ</v>
      </c>
      <c r="E393" s="8" t="str">
        <f t="shared" si="19"/>
        <v>36HĐTT-CĐ</v>
      </c>
      <c r="F393" s="142">
        <v>36</v>
      </c>
      <c r="G393" s="143" t="s">
        <v>18</v>
      </c>
      <c r="H393" s="143"/>
      <c r="I393" s="143"/>
      <c r="J393" s="146" t="s">
        <v>934</v>
      </c>
      <c r="K393" s="14" t="s">
        <v>930</v>
      </c>
      <c r="O393" s="9"/>
      <c r="P393" s="8"/>
    </row>
    <row r="394" spans="3:16" x14ac:dyDescent="0.2">
      <c r="C394" s="140">
        <f t="shared" si="17"/>
        <v>37</v>
      </c>
      <c r="D394" s="141" t="str">
        <f t="shared" si="18"/>
        <v>HĐTT-CĐ</v>
      </c>
      <c r="E394" s="8" t="str">
        <f t="shared" ref="E394:E457" si="20">+C394&amp;D394</f>
        <v>37HĐTT-CĐ</v>
      </c>
      <c r="F394" s="142">
        <v>37</v>
      </c>
      <c r="G394" s="143" t="s">
        <v>18</v>
      </c>
      <c r="H394" s="143"/>
      <c r="I394" s="143"/>
      <c r="J394" s="146" t="s">
        <v>931</v>
      </c>
      <c r="K394" s="14" t="s">
        <v>929</v>
      </c>
      <c r="O394" s="9"/>
      <c r="P394" s="8"/>
    </row>
    <row r="395" spans="3:16" x14ac:dyDescent="0.2">
      <c r="C395" s="140">
        <f t="shared" ref="C395:C458" si="21">IF(G395&lt;&gt;G394,1,C394+1)</f>
        <v>38</v>
      </c>
      <c r="D395" s="141" t="str">
        <f t="shared" ref="D395:D458" si="22">+VLOOKUP(G395,$L$10:$M$50,2,0)</f>
        <v>HĐTT-CĐ</v>
      </c>
      <c r="E395" s="8" t="str">
        <f t="shared" si="20"/>
        <v>38HĐTT-CĐ</v>
      </c>
      <c r="F395" s="142">
        <v>38</v>
      </c>
      <c r="G395" s="143" t="s">
        <v>18</v>
      </c>
      <c r="H395" s="143"/>
      <c r="I395" s="143"/>
      <c r="J395" s="145" t="s">
        <v>935</v>
      </c>
      <c r="K395" s="14"/>
      <c r="O395" s="9"/>
      <c r="P395" s="8"/>
    </row>
    <row r="396" spans="3:16" x14ac:dyDescent="0.2">
      <c r="C396" s="140">
        <f t="shared" si="21"/>
        <v>1</v>
      </c>
      <c r="D396" s="141" t="str">
        <f t="shared" si="22"/>
        <v>HĐTT-CC</v>
      </c>
      <c r="E396" s="8" t="str">
        <f t="shared" si="20"/>
        <v>1HĐTT-CC</v>
      </c>
      <c r="F396" s="142">
        <v>1</v>
      </c>
      <c r="G396" s="143" t="s">
        <v>16</v>
      </c>
      <c r="H396" s="143"/>
      <c r="I396" s="143"/>
      <c r="J396" s="145" t="s">
        <v>104</v>
      </c>
      <c r="K396" s="14"/>
      <c r="O396" s="9"/>
      <c r="P396" s="8"/>
    </row>
    <row r="397" spans="3:16" x14ac:dyDescent="0.2">
      <c r="C397" s="140">
        <f t="shared" si="21"/>
        <v>2</v>
      </c>
      <c r="D397" s="141" t="str">
        <f t="shared" si="22"/>
        <v>HĐTT-CC</v>
      </c>
      <c r="E397" s="8" t="str">
        <f t="shared" si="20"/>
        <v>2HĐTT-CC</v>
      </c>
      <c r="F397" s="142">
        <v>2</v>
      </c>
      <c r="G397" s="143" t="s">
        <v>16</v>
      </c>
      <c r="H397" s="143"/>
      <c r="I397" s="143"/>
      <c r="J397" s="145" t="s">
        <v>104</v>
      </c>
      <c r="K397" s="14"/>
      <c r="O397" s="9"/>
      <c r="P397" s="8"/>
    </row>
    <row r="398" spans="3:16" x14ac:dyDescent="0.2">
      <c r="C398" s="140">
        <f t="shared" si="21"/>
        <v>3</v>
      </c>
      <c r="D398" s="141" t="str">
        <f t="shared" si="22"/>
        <v>HĐTT-CC</v>
      </c>
      <c r="E398" s="8" t="str">
        <f t="shared" si="20"/>
        <v>3HĐTT-CC</v>
      </c>
      <c r="F398" s="142">
        <v>3</v>
      </c>
      <c r="G398" s="143" t="s">
        <v>16</v>
      </c>
      <c r="H398" s="143"/>
      <c r="I398" s="143"/>
      <c r="J398" s="145" t="s">
        <v>104</v>
      </c>
      <c r="K398" s="14"/>
      <c r="O398" s="9"/>
      <c r="P398" s="8"/>
    </row>
    <row r="399" spans="3:16" x14ac:dyDescent="0.2">
      <c r="C399" s="140">
        <f t="shared" si="21"/>
        <v>4</v>
      </c>
      <c r="D399" s="141" t="str">
        <f t="shared" si="22"/>
        <v>HĐTT-CC</v>
      </c>
      <c r="E399" s="8" t="str">
        <f t="shared" si="20"/>
        <v>4HĐTT-CC</v>
      </c>
      <c r="F399" s="142">
        <v>4</v>
      </c>
      <c r="G399" s="143" t="s">
        <v>16</v>
      </c>
      <c r="H399" s="143"/>
      <c r="I399" s="143"/>
      <c r="J399" s="145" t="s">
        <v>104</v>
      </c>
      <c r="K399" s="14"/>
      <c r="O399" s="9"/>
      <c r="P399" s="8"/>
    </row>
    <row r="400" spans="3:16" x14ac:dyDescent="0.2">
      <c r="C400" s="140">
        <f t="shared" si="21"/>
        <v>5</v>
      </c>
      <c r="D400" s="141" t="str">
        <f t="shared" si="22"/>
        <v>HĐTT-CC</v>
      </c>
      <c r="E400" s="8" t="str">
        <f t="shared" si="20"/>
        <v>5HĐTT-CC</v>
      </c>
      <c r="F400" s="142">
        <v>5</v>
      </c>
      <c r="G400" s="143" t="s">
        <v>16</v>
      </c>
      <c r="H400" s="143"/>
      <c r="I400" s="143"/>
      <c r="J400" s="145" t="s">
        <v>104</v>
      </c>
      <c r="K400" s="14"/>
      <c r="O400" s="9"/>
      <c r="P400" s="8"/>
    </row>
    <row r="401" spans="3:16" x14ac:dyDescent="0.2">
      <c r="C401" s="140">
        <f t="shared" si="21"/>
        <v>6</v>
      </c>
      <c r="D401" s="141" t="str">
        <f t="shared" si="22"/>
        <v>HĐTT-CC</v>
      </c>
      <c r="E401" s="8" t="str">
        <f t="shared" si="20"/>
        <v>6HĐTT-CC</v>
      </c>
      <c r="F401" s="142">
        <v>6</v>
      </c>
      <c r="G401" s="143" t="s">
        <v>16</v>
      </c>
      <c r="H401" s="143"/>
      <c r="I401" s="143"/>
      <c r="J401" s="145" t="s">
        <v>104</v>
      </c>
      <c r="K401" s="14"/>
      <c r="O401" s="9"/>
      <c r="P401" s="8"/>
    </row>
    <row r="402" spans="3:16" x14ac:dyDescent="0.2">
      <c r="C402" s="140">
        <f t="shared" si="21"/>
        <v>7</v>
      </c>
      <c r="D402" s="141" t="str">
        <f t="shared" si="22"/>
        <v>HĐTT-CC</v>
      </c>
      <c r="E402" s="8" t="str">
        <f t="shared" si="20"/>
        <v>7HĐTT-CC</v>
      </c>
      <c r="F402" s="142">
        <v>7</v>
      </c>
      <c r="G402" s="143" t="s">
        <v>16</v>
      </c>
      <c r="H402" s="143"/>
      <c r="I402" s="143"/>
      <c r="J402" s="145" t="s">
        <v>104</v>
      </c>
      <c r="K402" s="14"/>
      <c r="O402" s="9"/>
      <c r="P402" s="8"/>
    </row>
    <row r="403" spans="3:16" x14ac:dyDescent="0.2">
      <c r="C403" s="140">
        <f t="shared" si="21"/>
        <v>8</v>
      </c>
      <c r="D403" s="141" t="str">
        <f t="shared" si="22"/>
        <v>HĐTT-CC</v>
      </c>
      <c r="E403" s="8" t="str">
        <f t="shared" si="20"/>
        <v>8HĐTT-CC</v>
      </c>
      <c r="F403" s="142">
        <v>8</v>
      </c>
      <c r="G403" s="143" t="s">
        <v>16</v>
      </c>
      <c r="H403" s="143"/>
      <c r="I403" s="143"/>
      <c r="J403" s="145" t="s">
        <v>104</v>
      </c>
      <c r="K403" s="14"/>
      <c r="O403" s="9"/>
      <c r="P403" s="8"/>
    </row>
    <row r="404" spans="3:16" x14ac:dyDescent="0.2">
      <c r="C404" s="140">
        <f t="shared" si="21"/>
        <v>9</v>
      </c>
      <c r="D404" s="141" t="str">
        <f t="shared" si="22"/>
        <v>HĐTT-CC</v>
      </c>
      <c r="E404" s="8" t="str">
        <f t="shared" si="20"/>
        <v>9HĐTT-CC</v>
      </c>
      <c r="F404" s="142">
        <v>9</v>
      </c>
      <c r="G404" s="143" t="s">
        <v>16</v>
      </c>
      <c r="H404" s="143"/>
      <c r="I404" s="143"/>
      <c r="J404" s="145" t="s">
        <v>104</v>
      </c>
      <c r="K404" s="14"/>
    </row>
    <row r="405" spans="3:16" x14ac:dyDescent="0.2">
      <c r="C405" s="140">
        <f t="shared" si="21"/>
        <v>10</v>
      </c>
      <c r="D405" s="141" t="str">
        <f t="shared" si="22"/>
        <v>HĐTT-CC</v>
      </c>
      <c r="E405" s="8" t="str">
        <f t="shared" si="20"/>
        <v>10HĐTT-CC</v>
      </c>
      <c r="F405" s="142">
        <v>10</v>
      </c>
      <c r="G405" s="143" t="s">
        <v>16</v>
      </c>
      <c r="H405" s="143"/>
      <c r="I405" s="143"/>
      <c r="J405" s="145" t="s">
        <v>104</v>
      </c>
      <c r="K405" s="14"/>
    </row>
    <row r="406" spans="3:16" x14ac:dyDescent="0.2">
      <c r="C406" s="140">
        <f t="shared" si="21"/>
        <v>11</v>
      </c>
      <c r="D406" s="141" t="str">
        <f t="shared" si="22"/>
        <v>HĐTT-CC</v>
      </c>
      <c r="E406" s="8" t="str">
        <f t="shared" si="20"/>
        <v>11HĐTT-CC</v>
      </c>
      <c r="F406" s="142">
        <v>11</v>
      </c>
      <c r="G406" s="143" t="s">
        <v>16</v>
      </c>
      <c r="H406" s="143"/>
      <c r="I406" s="143"/>
      <c r="J406" s="145" t="s">
        <v>104</v>
      </c>
      <c r="K406" s="14"/>
    </row>
    <row r="407" spans="3:16" x14ac:dyDescent="0.2">
      <c r="C407" s="140">
        <f t="shared" si="21"/>
        <v>12</v>
      </c>
      <c r="D407" s="141" t="str">
        <f t="shared" si="22"/>
        <v>HĐTT-CC</v>
      </c>
      <c r="E407" s="8" t="str">
        <f t="shared" si="20"/>
        <v>12HĐTT-CC</v>
      </c>
      <c r="F407" s="142">
        <v>12</v>
      </c>
      <c r="G407" s="143" t="s">
        <v>16</v>
      </c>
      <c r="H407" s="143"/>
      <c r="I407" s="143"/>
      <c r="J407" s="145" t="s">
        <v>104</v>
      </c>
      <c r="K407" s="14"/>
    </row>
    <row r="408" spans="3:16" x14ac:dyDescent="0.2">
      <c r="C408" s="140">
        <f t="shared" si="21"/>
        <v>13</v>
      </c>
      <c r="D408" s="141" t="str">
        <f t="shared" si="22"/>
        <v>HĐTT-CC</v>
      </c>
      <c r="E408" s="8" t="str">
        <f t="shared" si="20"/>
        <v>13HĐTT-CC</v>
      </c>
      <c r="F408" s="142">
        <v>13</v>
      </c>
      <c r="G408" s="143" t="s">
        <v>16</v>
      </c>
      <c r="H408" s="143"/>
      <c r="I408" s="143"/>
      <c r="J408" s="145" t="s">
        <v>104</v>
      </c>
      <c r="K408" s="14"/>
    </row>
    <row r="409" spans="3:16" x14ac:dyDescent="0.2">
      <c r="C409" s="140">
        <f t="shared" si="21"/>
        <v>14</v>
      </c>
      <c r="D409" s="141" t="str">
        <f t="shared" si="22"/>
        <v>HĐTT-CC</v>
      </c>
      <c r="E409" s="8" t="str">
        <f t="shared" si="20"/>
        <v>14HĐTT-CC</v>
      </c>
      <c r="F409" s="142">
        <v>14</v>
      </c>
      <c r="G409" s="143" t="s">
        <v>16</v>
      </c>
      <c r="H409" s="143"/>
      <c r="I409" s="143"/>
      <c r="J409" s="145" t="s">
        <v>104</v>
      </c>
      <c r="K409" s="14"/>
    </row>
    <row r="410" spans="3:16" x14ac:dyDescent="0.2">
      <c r="C410" s="140">
        <f t="shared" si="21"/>
        <v>15</v>
      </c>
      <c r="D410" s="141" t="str">
        <f t="shared" si="22"/>
        <v>HĐTT-CC</v>
      </c>
      <c r="E410" s="8" t="str">
        <f t="shared" si="20"/>
        <v>15HĐTT-CC</v>
      </c>
      <c r="F410" s="142">
        <v>15</v>
      </c>
      <c r="G410" s="143" t="s">
        <v>16</v>
      </c>
      <c r="H410" s="143"/>
      <c r="I410" s="143"/>
      <c r="J410" s="145" t="s">
        <v>104</v>
      </c>
      <c r="K410" s="14"/>
    </row>
    <row r="411" spans="3:16" x14ac:dyDescent="0.2">
      <c r="C411" s="140">
        <f t="shared" si="21"/>
        <v>16</v>
      </c>
      <c r="D411" s="141" t="str">
        <f t="shared" si="22"/>
        <v>HĐTT-CC</v>
      </c>
      <c r="E411" s="8" t="str">
        <f t="shared" si="20"/>
        <v>16HĐTT-CC</v>
      </c>
      <c r="F411" s="142">
        <v>16</v>
      </c>
      <c r="G411" s="143" t="s">
        <v>16</v>
      </c>
      <c r="H411" s="143"/>
      <c r="I411" s="143"/>
      <c r="J411" s="145" t="s">
        <v>104</v>
      </c>
      <c r="K411" s="14"/>
    </row>
    <row r="412" spans="3:16" x14ac:dyDescent="0.2">
      <c r="C412" s="140">
        <f t="shared" si="21"/>
        <v>17</v>
      </c>
      <c r="D412" s="141" t="str">
        <f t="shared" si="22"/>
        <v>HĐTT-CC</v>
      </c>
      <c r="E412" s="8" t="str">
        <f t="shared" si="20"/>
        <v>17HĐTT-CC</v>
      </c>
      <c r="F412" s="142">
        <v>17</v>
      </c>
      <c r="G412" s="143" t="s">
        <v>16</v>
      </c>
      <c r="H412" s="143"/>
      <c r="I412" s="143"/>
      <c r="J412" s="145" t="s">
        <v>104</v>
      </c>
      <c r="K412" s="14"/>
    </row>
    <row r="413" spans="3:16" x14ac:dyDescent="0.2">
      <c r="C413" s="140">
        <f t="shared" si="21"/>
        <v>18</v>
      </c>
      <c r="D413" s="141" t="str">
        <f t="shared" si="22"/>
        <v>HĐTT-CC</v>
      </c>
      <c r="E413" s="8" t="str">
        <f t="shared" si="20"/>
        <v>18HĐTT-CC</v>
      </c>
      <c r="F413" s="142">
        <v>18</v>
      </c>
      <c r="G413" s="143" t="s">
        <v>16</v>
      </c>
      <c r="H413" s="143"/>
      <c r="I413" s="143"/>
      <c r="J413" s="145" t="s">
        <v>104</v>
      </c>
      <c r="K413" s="14"/>
    </row>
    <row r="414" spans="3:16" x14ac:dyDescent="0.2">
      <c r="C414" s="140">
        <f t="shared" si="21"/>
        <v>19</v>
      </c>
      <c r="D414" s="141" t="str">
        <f t="shared" si="22"/>
        <v>HĐTT-CC</v>
      </c>
      <c r="E414" s="8" t="str">
        <f t="shared" si="20"/>
        <v>19HĐTT-CC</v>
      </c>
      <c r="F414" s="142">
        <v>19</v>
      </c>
      <c r="G414" s="143" t="s">
        <v>16</v>
      </c>
      <c r="H414" s="143"/>
      <c r="I414" s="143"/>
      <c r="J414" s="145" t="s">
        <v>104</v>
      </c>
      <c r="K414" s="14"/>
    </row>
    <row r="415" spans="3:16" x14ac:dyDescent="0.2">
      <c r="C415" s="140">
        <f t="shared" si="21"/>
        <v>20</v>
      </c>
      <c r="D415" s="141" t="str">
        <f t="shared" si="22"/>
        <v>HĐTT-CC</v>
      </c>
      <c r="E415" s="8" t="str">
        <f t="shared" si="20"/>
        <v>20HĐTT-CC</v>
      </c>
      <c r="F415" s="142">
        <v>20</v>
      </c>
      <c r="G415" s="143" t="s">
        <v>16</v>
      </c>
      <c r="H415" s="143"/>
      <c r="I415" s="143"/>
      <c r="J415" s="145" t="s">
        <v>104</v>
      </c>
      <c r="K415" s="14"/>
    </row>
    <row r="416" spans="3:16" x14ac:dyDescent="0.2">
      <c r="C416" s="140">
        <f t="shared" si="21"/>
        <v>21</v>
      </c>
      <c r="D416" s="141" t="str">
        <f t="shared" si="22"/>
        <v>HĐTT-CC</v>
      </c>
      <c r="E416" s="8" t="str">
        <f t="shared" si="20"/>
        <v>21HĐTT-CC</v>
      </c>
      <c r="F416" s="142">
        <v>21</v>
      </c>
      <c r="G416" s="143" t="s">
        <v>16</v>
      </c>
      <c r="H416" s="143"/>
      <c r="I416" s="143"/>
      <c r="J416" s="145" t="s">
        <v>104</v>
      </c>
      <c r="K416" s="14"/>
    </row>
    <row r="417" spans="3:11" x14ac:dyDescent="0.2">
      <c r="C417" s="140">
        <f t="shared" si="21"/>
        <v>22</v>
      </c>
      <c r="D417" s="141" t="str">
        <f t="shared" si="22"/>
        <v>HĐTT-CC</v>
      </c>
      <c r="E417" s="8" t="str">
        <f t="shared" si="20"/>
        <v>22HĐTT-CC</v>
      </c>
      <c r="F417" s="142">
        <v>22</v>
      </c>
      <c r="G417" s="143" t="s">
        <v>16</v>
      </c>
      <c r="H417" s="143"/>
      <c r="I417" s="143"/>
      <c r="J417" s="145" t="s">
        <v>104</v>
      </c>
      <c r="K417" s="14"/>
    </row>
    <row r="418" spans="3:11" x14ac:dyDescent="0.2">
      <c r="C418" s="140">
        <f t="shared" si="21"/>
        <v>23</v>
      </c>
      <c r="D418" s="141" t="str">
        <f t="shared" si="22"/>
        <v>HĐTT-CC</v>
      </c>
      <c r="E418" s="8" t="str">
        <f t="shared" si="20"/>
        <v>23HĐTT-CC</v>
      </c>
      <c r="F418" s="142">
        <v>23</v>
      </c>
      <c r="G418" s="143" t="s">
        <v>16</v>
      </c>
      <c r="H418" s="143"/>
      <c r="I418" s="143"/>
      <c r="J418" s="145" t="s">
        <v>104</v>
      </c>
      <c r="K418" s="14"/>
    </row>
    <row r="419" spans="3:11" x14ac:dyDescent="0.2">
      <c r="C419" s="140">
        <f t="shared" si="21"/>
        <v>24</v>
      </c>
      <c r="D419" s="141" t="str">
        <f t="shared" si="22"/>
        <v>HĐTT-CC</v>
      </c>
      <c r="E419" s="8" t="str">
        <f t="shared" si="20"/>
        <v>24HĐTT-CC</v>
      </c>
      <c r="F419" s="142">
        <v>24</v>
      </c>
      <c r="G419" s="143" t="s">
        <v>16</v>
      </c>
      <c r="H419" s="14"/>
      <c r="I419" s="14"/>
      <c r="J419" s="146" t="s">
        <v>104</v>
      </c>
      <c r="K419" s="142"/>
    </row>
    <row r="420" spans="3:11" x14ac:dyDescent="0.2">
      <c r="C420" s="140">
        <f t="shared" si="21"/>
        <v>25</v>
      </c>
      <c r="D420" s="141" t="str">
        <f t="shared" si="22"/>
        <v>HĐTT-CC</v>
      </c>
      <c r="E420" s="8" t="str">
        <f t="shared" si="20"/>
        <v>25HĐTT-CC</v>
      </c>
      <c r="F420" s="142">
        <v>25</v>
      </c>
      <c r="G420" s="143" t="s">
        <v>16</v>
      </c>
      <c r="H420" s="143"/>
      <c r="I420" s="143"/>
      <c r="J420" s="147" t="s">
        <v>104</v>
      </c>
      <c r="K420" s="14"/>
    </row>
    <row r="421" spans="3:11" x14ac:dyDescent="0.2">
      <c r="C421" s="140">
        <f t="shared" si="21"/>
        <v>26</v>
      </c>
      <c r="D421" s="141" t="str">
        <f t="shared" si="22"/>
        <v>HĐTT-CC</v>
      </c>
      <c r="E421" s="8" t="str">
        <f t="shared" si="20"/>
        <v>26HĐTT-CC</v>
      </c>
      <c r="F421" s="142">
        <v>26</v>
      </c>
      <c r="G421" s="143" t="s">
        <v>16</v>
      </c>
      <c r="H421" s="143"/>
      <c r="I421" s="143"/>
      <c r="J421" s="146" t="s">
        <v>104</v>
      </c>
      <c r="K421" s="14"/>
    </row>
    <row r="422" spans="3:11" x14ac:dyDescent="0.2">
      <c r="C422" s="140">
        <f t="shared" si="21"/>
        <v>27</v>
      </c>
      <c r="D422" s="141" t="str">
        <f t="shared" si="22"/>
        <v>HĐTT-CC</v>
      </c>
      <c r="E422" s="8" t="str">
        <f t="shared" si="20"/>
        <v>27HĐTT-CC</v>
      </c>
      <c r="F422" s="142">
        <v>27</v>
      </c>
      <c r="G422" s="143" t="s">
        <v>16</v>
      </c>
      <c r="H422" s="143"/>
      <c r="I422" s="143"/>
      <c r="J422" s="146" t="s">
        <v>104</v>
      </c>
      <c r="K422" s="14"/>
    </row>
    <row r="423" spans="3:11" x14ac:dyDescent="0.2">
      <c r="C423" s="140">
        <f t="shared" si="21"/>
        <v>28</v>
      </c>
      <c r="D423" s="141" t="str">
        <f t="shared" si="22"/>
        <v>HĐTT-CC</v>
      </c>
      <c r="E423" s="8" t="str">
        <f t="shared" si="20"/>
        <v>28HĐTT-CC</v>
      </c>
      <c r="F423" s="142">
        <v>28</v>
      </c>
      <c r="G423" s="143" t="s">
        <v>16</v>
      </c>
      <c r="H423" s="143"/>
      <c r="I423" s="143"/>
      <c r="J423" s="145" t="s">
        <v>104</v>
      </c>
      <c r="K423" s="14"/>
    </row>
    <row r="424" spans="3:11" x14ac:dyDescent="0.2">
      <c r="C424" s="140">
        <f t="shared" si="21"/>
        <v>29</v>
      </c>
      <c r="D424" s="141" t="str">
        <f t="shared" si="22"/>
        <v>HĐTT-CC</v>
      </c>
      <c r="E424" s="8" t="str">
        <f t="shared" si="20"/>
        <v>29HĐTT-CC</v>
      </c>
      <c r="F424" s="142">
        <v>29</v>
      </c>
      <c r="G424" s="143" t="s">
        <v>16</v>
      </c>
      <c r="H424" s="143"/>
      <c r="I424" s="143"/>
      <c r="J424" s="146" t="s">
        <v>104</v>
      </c>
      <c r="K424" s="142"/>
    </row>
    <row r="425" spans="3:11" x14ac:dyDescent="0.2">
      <c r="C425" s="140">
        <f t="shared" si="21"/>
        <v>30</v>
      </c>
      <c r="D425" s="141" t="str">
        <f t="shared" si="22"/>
        <v>HĐTT-CC</v>
      </c>
      <c r="E425" s="8" t="str">
        <f t="shared" si="20"/>
        <v>30HĐTT-CC</v>
      </c>
      <c r="F425" s="142">
        <v>30</v>
      </c>
      <c r="G425" s="143" t="s">
        <v>16</v>
      </c>
      <c r="H425" s="143"/>
      <c r="I425" s="143"/>
      <c r="J425" s="147" t="s">
        <v>104</v>
      </c>
      <c r="K425" s="14"/>
    </row>
    <row r="426" spans="3:11" x14ac:dyDescent="0.2">
      <c r="C426" s="140">
        <f t="shared" si="21"/>
        <v>31</v>
      </c>
      <c r="D426" s="141" t="str">
        <f t="shared" si="22"/>
        <v>HĐTT-CC</v>
      </c>
      <c r="E426" s="8" t="str">
        <f t="shared" si="20"/>
        <v>31HĐTT-CC</v>
      </c>
      <c r="F426" s="142">
        <v>31</v>
      </c>
      <c r="G426" s="143" t="s">
        <v>16</v>
      </c>
      <c r="H426" s="143"/>
      <c r="I426" s="143"/>
      <c r="J426" s="146" t="s">
        <v>104</v>
      </c>
      <c r="K426" s="14"/>
    </row>
    <row r="427" spans="3:11" x14ac:dyDescent="0.2">
      <c r="C427" s="140">
        <f t="shared" si="21"/>
        <v>32</v>
      </c>
      <c r="D427" s="141" t="str">
        <f t="shared" si="22"/>
        <v>HĐTT-CC</v>
      </c>
      <c r="E427" s="8" t="str">
        <f t="shared" si="20"/>
        <v>32HĐTT-CC</v>
      </c>
      <c r="F427" s="142">
        <v>32</v>
      </c>
      <c r="G427" s="143" t="s">
        <v>16</v>
      </c>
      <c r="H427" s="143"/>
      <c r="I427" s="143"/>
      <c r="J427" s="146" t="s">
        <v>104</v>
      </c>
      <c r="K427" s="14"/>
    </row>
    <row r="428" spans="3:11" x14ac:dyDescent="0.2">
      <c r="C428" s="140">
        <f t="shared" si="21"/>
        <v>33</v>
      </c>
      <c r="D428" s="141" t="str">
        <f t="shared" si="22"/>
        <v>HĐTT-CC</v>
      </c>
      <c r="E428" s="8" t="str">
        <f t="shared" si="20"/>
        <v>33HĐTT-CC</v>
      </c>
      <c r="F428" s="142">
        <v>33</v>
      </c>
      <c r="G428" s="143" t="s">
        <v>16</v>
      </c>
      <c r="H428" s="143"/>
      <c r="I428" s="143"/>
      <c r="J428" s="145" t="s">
        <v>104</v>
      </c>
      <c r="K428" s="14"/>
    </row>
    <row r="429" spans="3:11" x14ac:dyDescent="0.2">
      <c r="C429" s="140">
        <f t="shared" si="21"/>
        <v>34</v>
      </c>
      <c r="D429" s="141" t="str">
        <f t="shared" si="22"/>
        <v>HĐTT-CC</v>
      </c>
      <c r="E429" s="8" t="str">
        <f t="shared" si="20"/>
        <v>34HĐTT-CC</v>
      </c>
      <c r="F429" s="142">
        <v>34</v>
      </c>
      <c r="G429" s="143" t="s">
        <v>16</v>
      </c>
      <c r="H429" s="143"/>
      <c r="I429" s="143"/>
      <c r="J429" s="146" t="s">
        <v>104</v>
      </c>
      <c r="K429" s="14"/>
    </row>
    <row r="430" spans="3:11" x14ac:dyDescent="0.2">
      <c r="C430" s="140">
        <f t="shared" si="21"/>
        <v>35</v>
      </c>
      <c r="D430" s="141" t="str">
        <f t="shared" si="22"/>
        <v>HĐTT-CC</v>
      </c>
      <c r="E430" s="8" t="str">
        <f t="shared" si="20"/>
        <v>35HĐTT-CC</v>
      </c>
      <c r="F430" s="142">
        <v>35</v>
      </c>
      <c r="G430" s="14" t="s">
        <v>16</v>
      </c>
      <c r="H430" s="143"/>
      <c r="I430" s="143"/>
      <c r="J430" s="147" t="s">
        <v>104</v>
      </c>
      <c r="K430" s="14"/>
    </row>
    <row r="431" spans="3:11" x14ac:dyDescent="0.2">
      <c r="C431" s="140">
        <f t="shared" si="21"/>
        <v>1</v>
      </c>
      <c r="D431" s="141" t="str">
        <f t="shared" si="22"/>
        <v>HĐTT-ĐS</v>
      </c>
      <c r="E431" s="8" t="str">
        <f t="shared" si="20"/>
        <v>1HĐTT-ĐS</v>
      </c>
      <c r="F431" s="142">
        <v>1</v>
      </c>
      <c r="G431" s="14" t="s">
        <v>17</v>
      </c>
      <c r="H431" s="143"/>
      <c r="I431" s="143"/>
      <c r="J431" s="146" t="s">
        <v>266</v>
      </c>
      <c r="K431" s="14" t="s">
        <v>267</v>
      </c>
    </row>
    <row r="432" spans="3:11" x14ac:dyDescent="0.2">
      <c r="C432" s="140">
        <f t="shared" si="21"/>
        <v>2</v>
      </c>
      <c r="D432" s="141" t="str">
        <f t="shared" si="22"/>
        <v>HĐTT-ĐS</v>
      </c>
      <c r="E432" s="8" t="str">
        <f t="shared" si="20"/>
        <v>2HĐTT-ĐS</v>
      </c>
      <c r="F432" s="142">
        <v>2</v>
      </c>
      <c r="G432" s="14" t="s">
        <v>17</v>
      </c>
      <c r="H432" s="143"/>
      <c r="I432" s="143"/>
      <c r="J432" s="146" t="s">
        <v>266</v>
      </c>
      <c r="K432" s="14" t="s">
        <v>267</v>
      </c>
    </row>
    <row r="433" spans="3:11" x14ac:dyDescent="0.2">
      <c r="C433" s="140">
        <f t="shared" si="21"/>
        <v>3</v>
      </c>
      <c r="D433" s="141" t="str">
        <f t="shared" si="22"/>
        <v>HĐTT-ĐS</v>
      </c>
      <c r="E433" s="8" t="str">
        <f t="shared" si="20"/>
        <v>3HĐTT-ĐS</v>
      </c>
      <c r="F433" s="142">
        <v>3</v>
      </c>
      <c r="G433" s="14" t="s">
        <v>17</v>
      </c>
      <c r="H433" s="143"/>
      <c r="I433" s="143"/>
      <c r="J433" s="145" t="s">
        <v>266</v>
      </c>
      <c r="K433" s="14" t="s">
        <v>267</v>
      </c>
    </row>
    <row r="434" spans="3:11" x14ac:dyDescent="0.2">
      <c r="C434" s="140">
        <f t="shared" si="21"/>
        <v>4</v>
      </c>
      <c r="D434" s="141" t="str">
        <f t="shared" si="22"/>
        <v>HĐTT-ĐS</v>
      </c>
      <c r="E434" s="8" t="str">
        <f t="shared" si="20"/>
        <v>4HĐTT-ĐS</v>
      </c>
      <c r="F434" s="142">
        <v>4</v>
      </c>
      <c r="G434" s="14" t="s">
        <v>17</v>
      </c>
      <c r="H434" s="143"/>
      <c r="I434" s="143"/>
      <c r="J434" s="146" t="s">
        <v>266</v>
      </c>
      <c r="K434" s="14" t="s">
        <v>267</v>
      </c>
    </row>
    <row r="435" spans="3:11" x14ac:dyDescent="0.2">
      <c r="C435" s="140">
        <f t="shared" si="21"/>
        <v>5</v>
      </c>
      <c r="D435" s="141" t="str">
        <f t="shared" si="22"/>
        <v>HĐTT-ĐS</v>
      </c>
      <c r="E435" s="8" t="str">
        <f t="shared" si="20"/>
        <v>5HĐTT-ĐS</v>
      </c>
      <c r="F435" s="142">
        <v>5</v>
      </c>
      <c r="G435" s="14" t="s">
        <v>17</v>
      </c>
      <c r="H435" s="143"/>
      <c r="I435" s="143"/>
      <c r="J435" s="147" t="s">
        <v>266</v>
      </c>
      <c r="K435" s="14" t="s">
        <v>267</v>
      </c>
    </row>
    <row r="436" spans="3:11" x14ac:dyDescent="0.2">
      <c r="C436" s="140">
        <f t="shared" si="21"/>
        <v>6</v>
      </c>
      <c r="D436" s="141" t="str">
        <f t="shared" si="22"/>
        <v>HĐTT-ĐS</v>
      </c>
      <c r="E436" s="8" t="str">
        <f t="shared" si="20"/>
        <v>6HĐTT-ĐS</v>
      </c>
      <c r="F436" s="142">
        <v>6</v>
      </c>
      <c r="G436" s="14" t="s">
        <v>17</v>
      </c>
      <c r="H436" s="143"/>
      <c r="I436" s="143"/>
      <c r="J436" s="146" t="s">
        <v>266</v>
      </c>
      <c r="K436" s="14" t="s">
        <v>267</v>
      </c>
    </row>
    <row r="437" spans="3:11" x14ac:dyDescent="0.2">
      <c r="C437" s="140">
        <f t="shared" si="21"/>
        <v>7</v>
      </c>
      <c r="D437" s="141" t="str">
        <f t="shared" si="22"/>
        <v>HĐTT-ĐS</v>
      </c>
      <c r="E437" s="8" t="str">
        <f t="shared" si="20"/>
        <v>7HĐTT-ĐS</v>
      </c>
      <c r="F437" s="142">
        <v>7</v>
      </c>
      <c r="G437" s="14" t="s">
        <v>17</v>
      </c>
      <c r="H437" s="143"/>
      <c r="I437" s="143"/>
      <c r="J437" s="146" t="s">
        <v>266</v>
      </c>
      <c r="K437" s="14" t="s">
        <v>267</v>
      </c>
    </row>
    <row r="438" spans="3:11" x14ac:dyDescent="0.2">
      <c r="C438" s="140">
        <f t="shared" si="21"/>
        <v>8</v>
      </c>
      <c r="D438" s="141" t="str">
        <f t="shared" si="22"/>
        <v>HĐTT-ĐS</v>
      </c>
      <c r="E438" s="8" t="str">
        <f t="shared" si="20"/>
        <v>8HĐTT-ĐS</v>
      </c>
      <c r="F438" s="142">
        <v>8</v>
      </c>
      <c r="G438" s="14" t="s">
        <v>17</v>
      </c>
      <c r="H438" s="143"/>
      <c r="I438" s="143"/>
      <c r="J438" s="145" t="s">
        <v>266</v>
      </c>
      <c r="K438" s="14" t="s">
        <v>267</v>
      </c>
    </row>
    <row r="439" spans="3:11" x14ac:dyDescent="0.2">
      <c r="C439" s="140">
        <f t="shared" si="21"/>
        <v>9</v>
      </c>
      <c r="D439" s="141" t="str">
        <f t="shared" si="22"/>
        <v>HĐTT-ĐS</v>
      </c>
      <c r="E439" s="8" t="str">
        <f t="shared" si="20"/>
        <v>9HĐTT-ĐS</v>
      </c>
      <c r="F439" s="142">
        <v>9</v>
      </c>
      <c r="G439" s="14" t="s">
        <v>17</v>
      </c>
      <c r="H439" s="143"/>
      <c r="I439" s="143"/>
      <c r="J439" s="146" t="s">
        <v>266</v>
      </c>
      <c r="K439" s="14" t="s">
        <v>267</v>
      </c>
    </row>
    <row r="440" spans="3:11" x14ac:dyDescent="0.2">
      <c r="C440" s="140">
        <f t="shared" si="21"/>
        <v>10</v>
      </c>
      <c r="D440" s="141" t="str">
        <f t="shared" si="22"/>
        <v>HĐTT-ĐS</v>
      </c>
      <c r="E440" s="8" t="str">
        <f t="shared" si="20"/>
        <v>10HĐTT-ĐS</v>
      </c>
      <c r="F440" s="142">
        <v>10</v>
      </c>
      <c r="G440" s="14" t="s">
        <v>17</v>
      </c>
      <c r="H440" s="143"/>
      <c r="I440" s="143"/>
      <c r="J440" s="147" t="s">
        <v>266</v>
      </c>
      <c r="K440" s="14" t="s">
        <v>267</v>
      </c>
    </row>
    <row r="441" spans="3:11" x14ac:dyDescent="0.2">
      <c r="C441" s="140">
        <f t="shared" si="21"/>
        <v>11</v>
      </c>
      <c r="D441" s="141" t="str">
        <f t="shared" si="22"/>
        <v>HĐTT-ĐS</v>
      </c>
      <c r="E441" s="8" t="str">
        <f t="shared" si="20"/>
        <v>11HĐTT-ĐS</v>
      </c>
      <c r="F441" s="142">
        <v>11</v>
      </c>
      <c r="G441" s="14" t="s">
        <v>17</v>
      </c>
      <c r="H441" s="143"/>
      <c r="I441" s="143"/>
      <c r="J441" s="146" t="s">
        <v>266</v>
      </c>
      <c r="K441" s="14" t="s">
        <v>267</v>
      </c>
    </row>
    <row r="442" spans="3:11" x14ac:dyDescent="0.2">
      <c r="C442" s="140">
        <f t="shared" si="21"/>
        <v>12</v>
      </c>
      <c r="D442" s="141" t="str">
        <f t="shared" si="22"/>
        <v>HĐTT-ĐS</v>
      </c>
      <c r="E442" s="8" t="str">
        <f t="shared" si="20"/>
        <v>12HĐTT-ĐS</v>
      </c>
      <c r="F442" s="142">
        <v>12</v>
      </c>
      <c r="G442" s="14" t="s">
        <v>17</v>
      </c>
      <c r="H442" s="143"/>
      <c r="I442" s="143"/>
      <c r="J442" s="146" t="s">
        <v>266</v>
      </c>
      <c r="K442" s="14" t="s">
        <v>267</v>
      </c>
    </row>
    <row r="443" spans="3:11" x14ac:dyDescent="0.2">
      <c r="C443" s="140">
        <f t="shared" si="21"/>
        <v>13</v>
      </c>
      <c r="D443" s="141" t="str">
        <f t="shared" si="22"/>
        <v>HĐTT-ĐS</v>
      </c>
      <c r="E443" s="8" t="str">
        <f t="shared" si="20"/>
        <v>13HĐTT-ĐS</v>
      </c>
      <c r="F443" s="142">
        <v>13</v>
      </c>
      <c r="G443" s="14" t="s">
        <v>17</v>
      </c>
      <c r="H443" s="143"/>
      <c r="I443" s="143"/>
      <c r="J443" s="145" t="s">
        <v>266</v>
      </c>
      <c r="K443" s="14" t="s">
        <v>267</v>
      </c>
    </row>
    <row r="444" spans="3:11" x14ac:dyDescent="0.2">
      <c r="C444" s="140">
        <f t="shared" si="21"/>
        <v>14</v>
      </c>
      <c r="D444" s="141" t="str">
        <f t="shared" si="22"/>
        <v>HĐTT-ĐS</v>
      </c>
      <c r="E444" s="8" t="str">
        <f t="shared" si="20"/>
        <v>14HĐTT-ĐS</v>
      </c>
      <c r="F444" s="142">
        <v>14</v>
      </c>
      <c r="G444" s="14" t="s">
        <v>17</v>
      </c>
      <c r="H444" s="143"/>
      <c r="I444" s="143"/>
      <c r="J444" s="146" t="s">
        <v>266</v>
      </c>
      <c r="K444" s="14" t="s">
        <v>267</v>
      </c>
    </row>
    <row r="445" spans="3:11" x14ac:dyDescent="0.2">
      <c r="C445" s="140">
        <f t="shared" si="21"/>
        <v>15</v>
      </c>
      <c r="D445" s="141" t="str">
        <f t="shared" si="22"/>
        <v>HĐTT-ĐS</v>
      </c>
      <c r="E445" s="8" t="str">
        <f t="shared" si="20"/>
        <v>15HĐTT-ĐS</v>
      </c>
      <c r="F445" s="142">
        <v>15</v>
      </c>
      <c r="G445" s="14" t="s">
        <v>17</v>
      </c>
      <c r="H445" s="143"/>
      <c r="I445" s="143"/>
      <c r="J445" s="147" t="s">
        <v>266</v>
      </c>
      <c r="K445" s="14" t="s">
        <v>267</v>
      </c>
    </row>
    <row r="446" spans="3:11" x14ac:dyDescent="0.2">
      <c r="C446" s="140">
        <f t="shared" si="21"/>
        <v>16</v>
      </c>
      <c r="D446" s="141" t="str">
        <f t="shared" si="22"/>
        <v>HĐTT-ĐS</v>
      </c>
      <c r="E446" s="8" t="str">
        <f t="shared" si="20"/>
        <v>16HĐTT-ĐS</v>
      </c>
      <c r="F446" s="142">
        <v>16</v>
      </c>
      <c r="G446" s="14" t="s">
        <v>17</v>
      </c>
      <c r="H446" s="143"/>
      <c r="I446" s="143"/>
      <c r="J446" s="146" t="s">
        <v>266</v>
      </c>
      <c r="K446" s="14" t="s">
        <v>267</v>
      </c>
    </row>
    <row r="447" spans="3:11" x14ac:dyDescent="0.2">
      <c r="C447" s="140">
        <f t="shared" si="21"/>
        <v>17</v>
      </c>
      <c r="D447" s="141" t="str">
        <f t="shared" si="22"/>
        <v>HĐTT-ĐS</v>
      </c>
      <c r="E447" s="8" t="str">
        <f t="shared" si="20"/>
        <v>17HĐTT-ĐS</v>
      </c>
      <c r="F447" s="142">
        <v>17</v>
      </c>
      <c r="G447" s="14" t="s">
        <v>17</v>
      </c>
      <c r="H447" s="143"/>
      <c r="I447" s="143"/>
      <c r="J447" s="146" t="s">
        <v>266</v>
      </c>
      <c r="K447" s="14" t="s">
        <v>267</v>
      </c>
    </row>
    <row r="448" spans="3:11" x14ac:dyDescent="0.2">
      <c r="C448" s="140">
        <f t="shared" si="21"/>
        <v>18</v>
      </c>
      <c r="D448" s="141" t="str">
        <f t="shared" si="22"/>
        <v>HĐTT-ĐS</v>
      </c>
      <c r="E448" s="8" t="str">
        <f t="shared" si="20"/>
        <v>18HĐTT-ĐS</v>
      </c>
      <c r="F448" s="142">
        <v>18</v>
      </c>
      <c r="G448" s="14" t="s">
        <v>17</v>
      </c>
      <c r="H448" s="143"/>
      <c r="I448" s="143"/>
      <c r="J448" s="145" t="s">
        <v>266</v>
      </c>
      <c r="K448" s="14" t="s">
        <v>267</v>
      </c>
    </row>
    <row r="449" spans="3:16" x14ac:dyDescent="0.2">
      <c r="C449" s="140">
        <f t="shared" si="21"/>
        <v>19</v>
      </c>
      <c r="D449" s="141" t="str">
        <f t="shared" si="22"/>
        <v>HĐTT-ĐS</v>
      </c>
      <c r="E449" s="8" t="str">
        <f t="shared" si="20"/>
        <v>19HĐTT-ĐS</v>
      </c>
      <c r="F449" s="142">
        <v>19</v>
      </c>
      <c r="G449" s="14" t="s">
        <v>17</v>
      </c>
      <c r="H449" s="143"/>
      <c r="I449" s="143"/>
      <c r="J449" s="146" t="s">
        <v>266</v>
      </c>
      <c r="K449" s="14" t="s">
        <v>267</v>
      </c>
    </row>
    <row r="450" spans="3:16" x14ac:dyDescent="0.2">
      <c r="C450" s="140">
        <f t="shared" si="21"/>
        <v>20</v>
      </c>
      <c r="D450" s="141" t="str">
        <f t="shared" si="22"/>
        <v>HĐTT-ĐS</v>
      </c>
      <c r="E450" s="8" t="str">
        <f t="shared" si="20"/>
        <v>20HĐTT-ĐS</v>
      </c>
      <c r="F450" s="142">
        <v>20</v>
      </c>
      <c r="G450" s="14" t="s">
        <v>17</v>
      </c>
      <c r="H450" s="143"/>
      <c r="I450" s="143"/>
      <c r="J450" s="147" t="s">
        <v>266</v>
      </c>
      <c r="K450" s="14" t="s">
        <v>267</v>
      </c>
    </row>
    <row r="451" spans="3:16" x14ac:dyDescent="0.2">
      <c r="C451" s="140">
        <f t="shared" si="21"/>
        <v>21</v>
      </c>
      <c r="D451" s="141" t="str">
        <f t="shared" si="22"/>
        <v>HĐTT-ĐS</v>
      </c>
      <c r="E451" s="8" t="str">
        <f t="shared" si="20"/>
        <v>21HĐTT-ĐS</v>
      </c>
      <c r="F451" s="142">
        <v>21</v>
      </c>
      <c r="G451" s="14" t="s">
        <v>17</v>
      </c>
      <c r="H451" s="143"/>
      <c r="I451" s="143"/>
      <c r="J451" s="146" t="s">
        <v>266</v>
      </c>
      <c r="K451" s="14" t="s">
        <v>267</v>
      </c>
    </row>
    <row r="452" spans="3:16" x14ac:dyDescent="0.2">
      <c r="C452" s="140">
        <f t="shared" si="21"/>
        <v>22</v>
      </c>
      <c r="D452" s="141" t="str">
        <f t="shared" si="22"/>
        <v>HĐTT-ĐS</v>
      </c>
      <c r="E452" s="8" t="str">
        <f t="shared" si="20"/>
        <v>22HĐTT-ĐS</v>
      </c>
      <c r="F452" s="142">
        <v>22</v>
      </c>
      <c r="G452" s="14" t="s">
        <v>17</v>
      </c>
      <c r="H452" s="143"/>
      <c r="I452" s="143"/>
      <c r="J452" s="145" t="s">
        <v>266</v>
      </c>
      <c r="K452" s="14" t="s">
        <v>267</v>
      </c>
    </row>
    <row r="453" spans="3:16" x14ac:dyDescent="0.2">
      <c r="C453" s="140">
        <f t="shared" si="21"/>
        <v>23</v>
      </c>
      <c r="D453" s="141" t="str">
        <f t="shared" si="22"/>
        <v>HĐTT-ĐS</v>
      </c>
      <c r="E453" s="8" t="str">
        <f t="shared" si="20"/>
        <v>23HĐTT-ĐS</v>
      </c>
      <c r="F453" s="142">
        <v>23</v>
      </c>
      <c r="G453" s="14" t="s">
        <v>17</v>
      </c>
      <c r="H453" s="143"/>
      <c r="I453" s="143"/>
      <c r="J453" s="145" t="s">
        <v>266</v>
      </c>
      <c r="K453" s="14" t="s">
        <v>267</v>
      </c>
    </row>
    <row r="454" spans="3:16" x14ac:dyDescent="0.2">
      <c r="C454" s="140">
        <f t="shared" si="21"/>
        <v>24</v>
      </c>
      <c r="D454" s="141" t="str">
        <f t="shared" si="22"/>
        <v>HĐTT-ĐS</v>
      </c>
      <c r="E454" s="8" t="str">
        <f t="shared" si="20"/>
        <v>24HĐTT-ĐS</v>
      </c>
      <c r="F454" s="142">
        <v>24</v>
      </c>
      <c r="G454" s="14" t="s">
        <v>17</v>
      </c>
      <c r="H454" s="143"/>
      <c r="I454" s="143"/>
      <c r="J454" s="145" t="s">
        <v>266</v>
      </c>
      <c r="K454" s="14" t="s">
        <v>267</v>
      </c>
    </row>
    <row r="455" spans="3:16" x14ac:dyDescent="0.2">
      <c r="C455" s="140">
        <f t="shared" si="21"/>
        <v>25</v>
      </c>
      <c r="D455" s="141" t="str">
        <f t="shared" si="22"/>
        <v>HĐTT-ĐS</v>
      </c>
      <c r="E455" s="8" t="str">
        <f t="shared" si="20"/>
        <v>25HĐTT-ĐS</v>
      </c>
      <c r="F455" s="142">
        <v>25</v>
      </c>
      <c r="G455" s="143" t="s">
        <v>17</v>
      </c>
      <c r="H455" s="143"/>
      <c r="I455" s="143"/>
      <c r="J455" s="145" t="s">
        <v>266</v>
      </c>
      <c r="K455" s="14" t="s">
        <v>267</v>
      </c>
    </row>
    <row r="456" spans="3:16" x14ac:dyDescent="0.2">
      <c r="C456" s="140">
        <f t="shared" si="21"/>
        <v>26</v>
      </c>
      <c r="D456" s="141" t="str">
        <f t="shared" si="22"/>
        <v>HĐTT-ĐS</v>
      </c>
      <c r="E456" s="8" t="str">
        <f t="shared" si="20"/>
        <v>26HĐTT-ĐS</v>
      </c>
      <c r="F456" s="142">
        <v>26</v>
      </c>
      <c r="G456" s="143" t="s">
        <v>17</v>
      </c>
      <c r="H456" s="143"/>
      <c r="I456" s="143"/>
      <c r="J456" s="145" t="s">
        <v>266</v>
      </c>
      <c r="K456" s="14" t="s">
        <v>267</v>
      </c>
      <c r="O456" s="9"/>
      <c r="P456" s="8"/>
    </row>
    <row r="457" spans="3:16" x14ac:dyDescent="0.2">
      <c r="C457" s="140">
        <f t="shared" si="21"/>
        <v>27</v>
      </c>
      <c r="D457" s="141" t="str">
        <f t="shared" si="22"/>
        <v>HĐTT-ĐS</v>
      </c>
      <c r="E457" s="8" t="str">
        <f t="shared" si="20"/>
        <v>27HĐTT-ĐS</v>
      </c>
      <c r="F457" s="142">
        <v>27</v>
      </c>
      <c r="G457" s="143" t="s">
        <v>17</v>
      </c>
      <c r="H457" s="143"/>
      <c r="I457" s="143"/>
      <c r="J457" s="145" t="s">
        <v>266</v>
      </c>
      <c r="K457" s="14" t="s">
        <v>267</v>
      </c>
      <c r="O457" s="9"/>
      <c r="P457" s="8"/>
    </row>
    <row r="458" spans="3:16" x14ac:dyDescent="0.2">
      <c r="C458" s="140">
        <f t="shared" si="21"/>
        <v>28</v>
      </c>
      <c r="D458" s="141" t="str">
        <f t="shared" si="22"/>
        <v>HĐTT-ĐS</v>
      </c>
      <c r="E458" s="8" t="str">
        <f t="shared" ref="E458:E476" si="23">+C458&amp;D458</f>
        <v>28HĐTT-ĐS</v>
      </c>
      <c r="F458" s="142">
        <v>28</v>
      </c>
      <c r="G458" s="143" t="s">
        <v>17</v>
      </c>
      <c r="H458" s="143"/>
      <c r="I458" s="143"/>
      <c r="J458" s="145" t="s">
        <v>266</v>
      </c>
      <c r="K458" s="14" t="s">
        <v>267</v>
      </c>
      <c r="O458" s="9"/>
      <c r="P458" s="8"/>
    </row>
    <row r="459" spans="3:16" x14ac:dyDescent="0.2">
      <c r="C459" s="140">
        <f t="shared" ref="C459:C522" si="24">IF(G459&lt;&gt;G458,1,C458+1)</f>
        <v>29</v>
      </c>
      <c r="D459" s="141" t="str">
        <f t="shared" ref="D459:D476" si="25">+VLOOKUP(G459,$L$10:$M$50,2,0)</f>
        <v>HĐTT-ĐS</v>
      </c>
      <c r="E459" s="8" t="str">
        <f t="shared" si="23"/>
        <v>29HĐTT-ĐS</v>
      </c>
      <c r="F459" s="142">
        <v>29</v>
      </c>
      <c r="G459" s="143" t="s">
        <v>17</v>
      </c>
      <c r="H459" s="143"/>
      <c r="I459" s="143"/>
      <c r="J459" s="145" t="s">
        <v>266</v>
      </c>
      <c r="K459" s="14" t="s">
        <v>267</v>
      </c>
      <c r="O459" s="9"/>
      <c r="P459" s="8"/>
    </row>
    <row r="460" spans="3:16" x14ac:dyDescent="0.2">
      <c r="C460" s="140">
        <f t="shared" si="24"/>
        <v>30</v>
      </c>
      <c r="D460" s="141" t="str">
        <f t="shared" si="25"/>
        <v>HĐTT-ĐS</v>
      </c>
      <c r="E460" s="8" t="str">
        <f t="shared" si="23"/>
        <v>30HĐTT-ĐS</v>
      </c>
      <c r="F460" s="142">
        <v>30</v>
      </c>
      <c r="G460" s="143" t="s">
        <v>17</v>
      </c>
      <c r="H460" s="143"/>
      <c r="I460" s="143"/>
      <c r="J460" s="145" t="s">
        <v>266</v>
      </c>
      <c r="K460" s="14" t="s">
        <v>267</v>
      </c>
      <c r="O460" s="9"/>
      <c r="P460" s="8"/>
    </row>
    <row r="461" spans="3:16" x14ac:dyDescent="0.2">
      <c r="C461" s="140">
        <f t="shared" si="24"/>
        <v>31</v>
      </c>
      <c r="D461" s="141" t="str">
        <f t="shared" si="25"/>
        <v>HĐTT-ĐS</v>
      </c>
      <c r="E461" s="8" t="str">
        <f t="shared" si="23"/>
        <v>31HĐTT-ĐS</v>
      </c>
      <c r="F461" s="142">
        <v>31</v>
      </c>
      <c r="G461" s="143" t="s">
        <v>17</v>
      </c>
      <c r="H461" s="143"/>
      <c r="I461" s="143"/>
      <c r="J461" s="145" t="s">
        <v>266</v>
      </c>
      <c r="K461" s="14" t="s">
        <v>267</v>
      </c>
      <c r="O461" s="9"/>
      <c r="P461" s="8"/>
    </row>
    <row r="462" spans="3:16" x14ac:dyDescent="0.2">
      <c r="C462" s="140">
        <f t="shared" si="24"/>
        <v>32</v>
      </c>
      <c r="D462" s="141" t="str">
        <f t="shared" si="25"/>
        <v>HĐTT-ĐS</v>
      </c>
      <c r="E462" s="8" t="str">
        <f t="shared" si="23"/>
        <v>32HĐTT-ĐS</v>
      </c>
      <c r="F462" s="142">
        <v>32</v>
      </c>
      <c r="G462" s="143" t="s">
        <v>17</v>
      </c>
      <c r="H462" s="143"/>
      <c r="I462" s="143"/>
      <c r="J462" s="145" t="s">
        <v>266</v>
      </c>
      <c r="K462" s="14" t="s">
        <v>267</v>
      </c>
      <c r="O462" s="9"/>
      <c r="P462" s="8"/>
    </row>
    <row r="463" spans="3:16" x14ac:dyDescent="0.2">
      <c r="C463" s="140">
        <f t="shared" si="24"/>
        <v>33</v>
      </c>
      <c r="D463" s="141" t="str">
        <f t="shared" si="25"/>
        <v>HĐTT-ĐS</v>
      </c>
      <c r="E463" s="8" t="str">
        <f t="shared" si="23"/>
        <v>33HĐTT-ĐS</v>
      </c>
      <c r="F463" s="142">
        <v>33</v>
      </c>
      <c r="G463" s="143" t="s">
        <v>17</v>
      </c>
      <c r="H463" s="143"/>
      <c r="I463" s="143"/>
      <c r="J463" s="145" t="s">
        <v>266</v>
      </c>
      <c r="K463" s="14" t="s">
        <v>267</v>
      </c>
      <c r="O463" s="9"/>
      <c r="P463" s="8"/>
    </row>
    <row r="464" spans="3:16" x14ac:dyDescent="0.2">
      <c r="C464" s="140">
        <f t="shared" si="24"/>
        <v>34</v>
      </c>
      <c r="D464" s="141" t="str">
        <f t="shared" si="25"/>
        <v>HĐTT-ĐS</v>
      </c>
      <c r="E464" s="8" t="str">
        <f t="shared" si="23"/>
        <v>34HĐTT-ĐS</v>
      </c>
      <c r="F464" s="142">
        <v>34</v>
      </c>
      <c r="G464" s="143" t="s">
        <v>17</v>
      </c>
      <c r="H464" s="143"/>
      <c r="I464" s="143"/>
      <c r="J464" s="145" t="s">
        <v>266</v>
      </c>
      <c r="K464" s="14" t="s">
        <v>267</v>
      </c>
      <c r="O464" s="9"/>
      <c r="P464" s="8"/>
    </row>
    <row r="465" spans="3:16" x14ac:dyDescent="0.2">
      <c r="C465" s="140">
        <f t="shared" si="24"/>
        <v>35</v>
      </c>
      <c r="D465" s="141" t="str">
        <f t="shared" si="25"/>
        <v>HĐTT-ĐS</v>
      </c>
      <c r="E465" s="8" t="str">
        <f t="shared" si="23"/>
        <v>35HĐTT-ĐS</v>
      </c>
      <c r="F465" s="142">
        <v>35</v>
      </c>
      <c r="G465" s="143" t="s">
        <v>17</v>
      </c>
      <c r="H465" s="143"/>
      <c r="I465" s="143"/>
      <c r="J465" s="145" t="s">
        <v>266</v>
      </c>
      <c r="K465" s="14" t="s">
        <v>267</v>
      </c>
      <c r="O465" s="9"/>
      <c r="P465" s="8"/>
    </row>
    <row r="466" spans="3:16" x14ac:dyDescent="0.2">
      <c r="C466" s="140">
        <f t="shared" si="24"/>
        <v>1</v>
      </c>
      <c r="D466" s="141" t="str">
        <f t="shared" si="25"/>
        <v>HĐTT-SHL</v>
      </c>
      <c r="E466" s="8" t="str">
        <f t="shared" si="23"/>
        <v>1HĐTT-SHL</v>
      </c>
      <c r="F466" s="142">
        <v>1</v>
      </c>
      <c r="G466" s="143" t="s">
        <v>126</v>
      </c>
      <c r="H466" s="143"/>
      <c r="I466" s="143"/>
      <c r="J466" s="145" t="s">
        <v>752</v>
      </c>
      <c r="K466" s="14" t="s">
        <v>514</v>
      </c>
      <c r="O466" s="9"/>
      <c r="P466" s="8"/>
    </row>
    <row r="467" spans="3:16" x14ac:dyDescent="0.2">
      <c r="C467" s="140">
        <f t="shared" si="24"/>
        <v>2</v>
      </c>
      <c r="D467" s="141" t="str">
        <f t="shared" si="25"/>
        <v>HĐTT-SHL</v>
      </c>
      <c r="E467" s="8" t="str">
        <f t="shared" si="23"/>
        <v>2HĐTT-SHL</v>
      </c>
      <c r="F467" s="142">
        <v>2</v>
      </c>
      <c r="G467" s="143" t="s">
        <v>126</v>
      </c>
      <c r="H467" s="143"/>
      <c r="I467" s="143"/>
      <c r="J467" s="145" t="s">
        <v>753</v>
      </c>
      <c r="K467" s="14" t="s">
        <v>514</v>
      </c>
      <c r="O467" s="9"/>
      <c r="P467" s="8"/>
    </row>
    <row r="468" spans="3:16" x14ac:dyDescent="0.2">
      <c r="C468" s="140">
        <f t="shared" si="24"/>
        <v>3</v>
      </c>
      <c r="D468" s="141" t="str">
        <f t="shared" si="25"/>
        <v>HĐTT-SHL</v>
      </c>
      <c r="E468" s="8" t="str">
        <f t="shared" si="23"/>
        <v>3HĐTT-SHL</v>
      </c>
      <c r="F468" s="142">
        <v>3</v>
      </c>
      <c r="G468" s="143" t="s">
        <v>126</v>
      </c>
      <c r="H468" s="143"/>
      <c r="I468" s="143"/>
      <c r="J468" s="145" t="s">
        <v>754</v>
      </c>
      <c r="K468" s="14" t="s">
        <v>514</v>
      </c>
      <c r="O468" s="9"/>
      <c r="P468" s="8"/>
    </row>
    <row r="469" spans="3:16" x14ac:dyDescent="0.2">
      <c r="C469" s="140">
        <f t="shared" si="24"/>
        <v>4</v>
      </c>
      <c r="D469" s="141" t="str">
        <f t="shared" si="25"/>
        <v>HĐTT-SHL</v>
      </c>
      <c r="E469" s="8" t="str">
        <f t="shared" si="23"/>
        <v>4HĐTT-SHL</v>
      </c>
      <c r="F469" s="142">
        <v>4</v>
      </c>
      <c r="G469" s="143" t="s">
        <v>126</v>
      </c>
      <c r="H469" s="143"/>
      <c r="I469" s="143"/>
      <c r="J469" s="145" t="s">
        <v>755</v>
      </c>
      <c r="K469" s="14" t="s">
        <v>514</v>
      </c>
      <c r="O469" s="9"/>
      <c r="P469" s="8"/>
    </row>
    <row r="470" spans="3:16" x14ac:dyDescent="0.2">
      <c r="C470" s="140">
        <f t="shared" si="24"/>
        <v>5</v>
      </c>
      <c r="D470" s="141" t="str">
        <f t="shared" si="25"/>
        <v>HĐTT-SHL</v>
      </c>
      <c r="E470" s="8" t="str">
        <f t="shared" si="23"/>
        <v>5HĐTT-SHL</v>
      </c>
      <c r="F470" s="142">
        <v>5</v>
      </c>
      <c r="G470" s="143" t="s">
        <v>126</v>
      </c>
      <c r="H470" s="143"/>
      <c r="I470" s="143"/>
      <c r="J470" s="145" t="s">
        <v>756</v>
      </c>
      <c r="K470" s="14" t="s">
        <v>514</v>
      </c>
      <c r="O470" s="9"/>
      <c r="P470" s="8"/>
    </row>
    <row r="471" spans="3:16" x14ac:dyDescent="0.2">
      <c r="C471" s="140">
        <f t="shared" si="24"/>
        <v>6</v>
      </c>
      <c r="D471" s="141" t="str">
        <f t="shared" si="25"/>
        <v>HĐTT-SHL</v>
      </c>
      <c r="E471" s="8" t="str">
        <f t="shared" si="23"/>
        <v>6HĐTT-SHL</v>
      </c>
      <c r="F471" s="142">
        <v>6</v>
      </c>
      <c r="G471" s="143" t="s">
        <v>126</v>
      </c>
      <c r="H471" s="143"/>
      <c r="I471" s="143"/>
      <c r="J471" s="145" t="s">
        <v>757</v>
      </c>
      <c r="K471" s="14" t="s">
        <v>514</v>
      </c>
      <c r="O471" s="9"/>
      <c r="P471" s="8"/>
    </row>
    <row r="472" spans="3:16" x14ac:dyDescent="0.2">
      <c r="C472" s="140">
        <f t="shared" si="24"/>
        <v>7</v>
      </c>
      <c r="D472" s="141" t="str">
        <f t="shared" si="25"/>
        <v>HĐTT-SHL</v>
      </c>
      <c r="E472" s="8" t="str">
        <f t="shared" si="23"/>
        <v>7HĐTT-SHL</v>
      </c>
      <c r="F472" s="142">
        <v>7</v>
      </c>
      <c r="G472" s="143" t="s">
        <v>126</v>
      </c>
      <c r="H472" s="143"/>
      <c r="I472" s="143"/>
      <c r="J472" s="145" t="s">
        <v>758</v>
      </c>
      <c r="K472" s="14" t="s">
        <v>514</v>
      </c>
      <c r="O472" s="9"/>
      <c r="P472" s="8"/>
    </row>
    <row r="473" spans="3:16" x14ac:dyDescent="0.2">
      <c r="C473" s="140">
        <f t="shared" si="24"/>
        <v>8</v>
      </c>
      <c r="D473" s="141" t="str">
        <f t="shared" si="25"/>
        <v>HĐTT-SHL</v>
      </c>
      <c r="E473" s="8" t="str">
        <f t="shared" si="23"/>
        <v>8HĐTT-SHL</v>
      </c>
      <c r="F473" s="142">
        <v>8</v>
      </c>
      <c r="G473" s="143" t="s">
        <v>126</v>
      </c>
      <c r="H473" s="143"/>
      <c r="I473" s="143"/>
      <c r="J473" s="145" t="s">
        <v>759</v>
      </c>
      <c r="K473" s="14" t="s">
        <v>514</v>
      </c>
      <c r="O473" s="9"/>
      <c r="P473" s="8"/>
    </row>
    <row r="474" spans="3:16" x14ac:dyDescent="0.2">
      <c r="C474" s="140">
        <f t="shared" si="24"/>
        <v>9</v>
      </c>
      <c r="D474" s="141" t="str">
        <f t="shared" si="25"/>
        <v>HĐTT-SHL</v>
      </c>
      <c r="E474" s="8" t="str">
        <f t="shared" si="23"/>
        <v>9HĐTT-SHL</v>
      </c>
      <c r="F474" s="142">
        <v>9</v>
      </c>
      <c r="G474" s="143" t="s">
        <v>126</v>
      </c>
      <c r="H474" s="143"/>
      <c r="I474" s="143"/>
      <c r="J474" s="145" t="s">
        <v>760</v>
      </c>
      <c r="K474" s="14" t="s">
        <v>514</v>
      </c>
      <c r="O474" s="9"/>
      <c r="P474" s="8"/>
    </row>
    <row r="475" spans="3:16" x14ac:dyDescent="0.2">
      <c r="C475" s="140">
        <f t="shared" si="24"/>
        <v>10</v>
      </c>
      <c r="D475" s="141" t="str">
        <f t="shared" si="25"/>
        <v>HĐTT-SHL</v>
      </c>
      <c r="E475" s="8" t="str">
        <f t="shared" si="23"/>
        <v>10HĐTT-SHL</v>
      </c>
      <c r="F475" s="142">
        <v>10</v>
      </c>
      <c r="G475" s="143" t="s">
        <v>126</v>
      </c>
      <c r="H475" s="143"/>
      <c r="I475" s="143"/>
      <c r="J475" s="145" t="s">
        <v>761</v>
      </c>
      <c r="K475" s="14" t="s">
        <v>514</v>
      </c>
      <c r="O475" s="9"/>
      <c r="P475" s="8"/>
    </row>
    <row r="476" spans="3:16" x14ac:dyDescent="0.2">
      <c r="C476" s="140">
        <f t="shared" si="24"/>
        <v>11</v>
      </c>
      <c r="D476" s="141" t="str">
        <f t="shared" si="25"/>
        <v>HĐTT-SHL</v>
      </c>
      <c r="E476" s="8" t="str">
        <f t="shared" si="23"/>
        <v>11HĐTT-SHL</v>
      </c>
      <c r="F476" s="142">
        <v>11</v>
      </c>
      <c r="G476" s="143" t="s">
        <v>126</v>
      </c>
      <c r="H476" s="143"/>
      <c r="I476" s="143"/>
      <c r="J476" s="145" t="s">
        <v>762</v>
      </c>
      <c r="K476" s="14" t="s">
        <v>514</v>
      </c>
      <c r="O476" s="9"/>
      <c r="P476" s="8"/>
    </row>
    <row r="477" spans="3:16" x14ac:dyDescent="0.2">
      <c r="C477" s="140">
        <f t="shared" si="24"/>
        <v>12</v>
      </c>
      <c r="D477" s="141" t="str">
        <f t="shared" ref="D477:D540" si="26">+VLOOKUP(G477,$L$10:$M$50,2,0)</f>
        <v>HĐTT-SHL</v>
      </c>
      <c r="E477" s="8" t="str">
        <f t="shared" ref="E477:E540" si="27">+C477&amp;D477</f>
        <v>12HĐTT-SHL</v>
      </c>
      <c r="F477" s="142">
        <v>12</v>
      </c>
      <c r="G477" s="143" t="s">
        <v>126</v>
      </c>
      <c r="H477" s="143"/>
      <c r="I477" s="143"/>
      <c r="J477" s="145" t="s">
        <v>763</v>
      </c>
      <c r="K477" s="14" t="s">
        <v>514</v>
      </c>
      <c r="O477" s="9"/>
      <c r="P477" s="8"/>
    </row>
    <row r="478" spans="3:16" x14ac:dyDescent="0.2">
      <c r="C478" s="140">
        <f t="shared" si="24"/>
        <v>13</v>
      </c>
      <c r="D478" s="141" t="str">
        <f t="shared" si="26"/>
        <v>HĐTT-SHL</v>
      </c>
      <c r="E478" s="8" t="str">
        <f t="shared" si="27"/>
        <v>13HĐTT-SHL</v>
      </c>
      <c r="F478" s="142">
        <v>13</v>
      </c>
      <c r="G478" s="143" t="s">
        <v>126</v>
      </c>
      <c r="H478" s="143"/>
      <c r="I478" s="143"/>
      <c r="J478" s="145" t="s">
        <v>764</v>
      </c>
      <c r="K478" s="14" t="s">
        <v>514</v>
      </c>
      <c r="O478" s="9"/>
      <c r="P478" s="8"/>
    </row>
    <row r="479" spans="3:16" x14ac:dyDescent="0.2">
      <c r="C479" s="140">
        <f t="shared" si="24"/>
        <v>14</v>
      </c>
      <c r="D479" s="141" t="str">
        <f t="shared" si="26"/>
        <v>HĐTT-SHL</v>
      </c>
      <c r="E479" s="8" t="str">
        <f t="shared" si="27"/>
        <v>14HĐTT-SHL</v>
      </c>
      <c r="F479" s="142">
        <v>14</v>
      </c>
      <c r="G479" s="143" t="s">
        <v>126</v>
      </c>
      <c r="H479" s="143"/>
      <c r="I479" s="143"/>
      <c r="J479" s="145" t="s">
        <v>765</v>
      </c>
      <c r="K479" s="14" t="s">
        <v>514</v>
      </c>
      <c r="O479" s="9"/>
      <c r="P479" s="8"/>
    </row>
    <row r="480" spans="3:16" x14ac:dyDescent="0.2">
      <c r="C480" s="140">
        <f t="shared" si="24"/>
        <v>15</v>
      </c>
      <c r="D480" s="141" t="str">
        <f t="shared" si="26"/>
        <v>HĐTT-SHL</v>
      </c>
      <c r="E480" s="8" t="str">
        <f t="shared" si="27"/>
        <v>15HĐTT-SHL</v>
      </c>
      <c r="F480" s="142">
        <v>15</v>
      </c>
      <c r="G480" s="143" t="s">
        <v>126</v>
      </c>
      <c r="H480" s="143"/>
      <c r="I480" s="143"/>
      <c r="J480" s="145" t="s">
        <v>766</v>
      </c>
      <c r="K480" s="14" t="s">
        <v>514</v>
      </c>
      <c r="O480" s="9"/>
      <c r="P480" s="8"/>
    </row>
    <row r="481" spans="3:16" x14ac:dyDescent="0.2">
      <c r="C481" s="140">
        <f t="shared" si="24"/>
        <v>16</v>
      </c>
      <c r="D481" s="141" t="str">
        <f t="shared" si="26"/>
        <v>HĐTT-SHL</v>
      </c>
      <c r="E481" s="8" t="str">
        <f t="shared" si="27"/>
        <v>16HĐTT-SHL</v>
      </c>
      <c r="F481" s="142">
        <v>16</v>
      </c>
      <c r="G481" s="143" t="s">
        <v>126</v>
      </c>
      <c r="H481" s="143"/>
      <c r="I481" s="143"/>
      <c r="J481" s="145" t="s">
        <v>767</v>
      </c>
      <c r="K481" s="14" t="s">
        <v>514</v>
      </c>
      <c r="O481" s="9"/>
      <c r="P481" s="8"/>
    </row>
    <row r="482" spans="3:16" x14ac:dyDescent="0.2">
      <c r="C482" s="140">
        <f t="shared" si="24"/>
        <v>17</v>
      </c>
      <c r="D482" s="141" t="str">
        <f t="shared" si="26"/>
        <v>HĐTT-SHL</v>
      </c>
      <c r="E482" s="8" t="str">
        <f t="shared" si="27"/>
        <v>17HĐTT-SHL</v>
      </c>
      <c r="F482" s="142">
        <v>17</v>
      </c>
      <c r="G482" s="143" t="s">
        <v>126</v>
      </c>
      <c r="H482" s="143"/>
      <c r="I482" s="143"/>
      <c r="J482" s="145" t="s">
        <v>768</v>
      </c>
      <c r="K482" s="14" t="s">
        <v>514</v>
      </c>
      <c r="O482" s="9"/>
      <c r="P482" s="8"/>
    </row>
    <row r="483" spans="3:16" x14ac:dyDescent="0.2">
      <c r="C483" s="140">
        <f t="shared" si="24"/>
        <v>18</v>
      </c>
      <c r="D483" s="141" t="str">
        <f t="shared" si="26"/>
        <v>HĐTT-SHL</v>
      </c>
      <c r="E483" s="8" t="str">
        <f t="shared" si="27"/>
        <v>18HĐTT-SHL</v>
      </c>
      <c r="F483" s="142">
        <v>18</v>
      </c>
      <c r="G483" s="143" t="s">
        <v>126</v>
      </c>
      <c r="H483" s="143"/>
      <c r="I483" s="143"/>
      <c r="J483" s="145" t="s">
        <v>769</v>
      </c>
      <c r="K483" s="14" t="s">
        <v>514</v>
      </c>
      <c r="O483" s="9"/>
      <c r="P483" s="8"/>
    </row>
    <row r="484" spans="3:16" x14ac:dyDescent="0.2">
      <c r="C484" s="140">
        <f t="shared" si="24"/>
        <v>19</v>
      </c>
      <c r="D484" s="141" t="str">
        <f t="shared" si="26"/>
        <v>HĐTT-SHL</v>
      </c>
      <c r="E484" s="8" t="str">
        <f t="shared" si="27"/>
        <v>19HĐTT-SHL</v>
      </c>
      <c r="F484" s="142">
        <v>19</v>
      </c>
      <c r="G484" s="143" t="s">
        <v>126</v>
      </c>
      <c r="H484" s="143"/>
      <c r="I484" s="143"/>
      <c r="J484" s="145" t="s">
        <v>770</v>
      </c>
      <c r="K484" s="14" t="s">
        <v>514</v>
      </c>
      <c r="O484" s="9"/>
      <c r="P484" s="8"/>
    </row>
    <row r="485" spans="3:16" x14ac:dyDescent="0.2">
      <c r="C485" s="140">
        <f t="shared" si="24"/>
        <v>20</v>
      </c>
      <c r="D485" s="141" t="str">
        <f t="shared" si="26"/>
        <v>HĐTT-SHL</v>
      </c>
      <c r="E485" s="8" t="str">
        <f t="shared" si="27"/>
        <v>20HĐTT-SHL</v>
      </c>
      <c r="F485" s="142">
        <v>20</v>
      </c>
      <c r="G485" s="143" t="s">
        <v>126</v>
      </c>
      <c r="H485" s="143"/>
      <c r="I485" s="143"/>
      <c r="J485" s="145" t="s">
        <v>771</v>
      </c>
      <c r="K485" s="14" t="s">
        <v>514</v>
      </c>
      <c r="O485" s="9"/>
      <c r="P485" s="8"/>
    </row>
    <row r="486" spans="3:16" x14ac:dyDescent="0.2">
      <c r="C486" s="140">
        <f t="shared" si="24"/>
        <v>21</v>
      </c>
      <c r="D486" s="141" t="str">
        <f t="shared" si="26"/>
        <v>HĐTT-SHL</v>
      </c>
      <c r="E486" s="8" t="str">
        <f t="shared" si="27"/>
        <v>21HĐTT-SHL</v>
      </c>
      <c r="F486" s="142">
        <v>21</v>
      </c>
      <c r="G486" s="143" t="s">
        <v>126</v>
      </c>
      <c r="H486" s="143"/>
      <c r="I486" s="143"/>
      <c r="J486" s="145" t="s">
        <v>772</v>
      </c>
      <c r="K486" s="14" t="s">
        <v>514</v>
      </c>
      <c r="O486" s="9"/>
      <c r="P486" s="8"/>
    </row>
    <row r="487" spans="3:16" x14ac:dyDescent="0.2">
      <c r="C487" s="140">
        <f t="shared" si="24"/>
        <v>22</v>
      </c>
      <c r="D487" s="141" t="str">
        <f t="shared" si="26"/>
        <v>HĐTT-SHL</v>
      </c>
      <c r="E487" s="8" t="str">
        <f t="shared" si="27"/>
        <v>22HĐTT-SHL</v>
      </c>
      <c r="F487" s="142">
        <v>22</v>
      </c>
      <c r="G487" s="143" t="s">
        <v>126</v>
      </c>
      <c r="H487" s="143"/>
      <c r="I487" s="143"/>
      <c r="J487" s="145" t="s">
        <v>773</v>
      </c>
      <c r="K487" s="14" t="s">
        <v>514</v>
      </c>
      <c r="O487" s="9"/>
      <c r="P487" s="8"/>
    </row>
    <row r="488" spans="3:16" x14ac:dyDescent="0.2">
      <c r="C488" s="140">
        <f t="shared" si="24"/>
        <v>23</v>
      </c>
      <c r="D488" s="141" t="str">
        <f t="shared" si="26"/>
        <v>HĐTT-SHL</v>
      </c>
      <c r="E488" s="8" t="str">
        <f t="shared" si="27"/>
        <v>23HĐTT-SHL</v>
      </c>
      <c r="F488" s="142">
        <v>23</v>
      </c>
      <c r="G488" s="143" t="s">
        <v>126</v>
      </c>
      <c r="H488" s="143"/>
      <c r="I488" s="143"/>
      <c r="J488" s="145" t="s">
        <v>774</v>
      </c>
      <c r="K488" s="14" t="s">
        <v>514</v>
      </c>
      <c r="O488" s="9"/>
      <c r="P488" s="8"/>
    </row>
    <row r="489" spans="3:16" x14ac:dyDescent="0.2">
      <c r="C489" s="140">
        <f t="shared" si="24"/>
        <v>24</v>
      </c>
      <c r="D489" s="141" t="str">
        <f t="shared" si="26"/>
        <v>HĐTT-SHL</v>
      </c>
      <c r="E489" s="8" t="str">
        <f t="shared" si="27"/>
        <v>24HĐTT-SHL</v>
      </c>
      <c r="F489" s="142">
        <v>24</v>
      </c>
      <c r="G489" s="143" t="s">
        <v>126</v>
      </c>
      <c r="H489" s="143"/>
      <c r="I489" s="143"/>
      <c r="J489" s="145" t="s">
        <v>775</v>
      </c>
      <c r="K489" s="14" t="s">
        <v>514</v>
      </c>
      <c r="O489" s="9"/>
      <c r="P489" s="8"/>
    </row>
    <row r="490" spans="3:16" x14ac:dyDescent="0.2">
      <c r="C490" s="140">
        <f t="shared" si="24"/>
        <v>25</v>
      </c>
      <c r="D490" s="141" t="str">
        <f t="shared" si="26"/>
        <v>HĐTT-SHL</v>
      </c>
      <c r="E490" s="8" t="str">
        <f t="shared" si="27"/>
        <v>25HĐTT-SHL</v>
      </c>
      <c r="F490" s="142">
        <v>25</v>
      </c>
      <c r="G490" s="143" t="s">
        <v>126</v>
      </c>
      <c r="H490" s="143"/>
      <c r="I490" s="143"/>
      <c r="J490" s="145" t="s">
        <v>776</v>
      </c>
      <c r="K490" s="14" t="s">
        <v>514</v>
      </c>
      <c r="O490" s="9"/>
      <c r="P490" s="8"/>
    </row>
    <row r="491" spans="3:16" x14ac:dyDescent="0.2">
      <c r="C491" s="140">
        <f t="shared" si="24"/>
        <v>26</v>
      </c>
      <c r="D491" s="141" t="str">
        <f t="shared" si="26"/>
        <v>HĐTT-SHL</v>
      </c>
      <c r="E491" s="8" t="str">
        <f t="shared" si="27"/>
        <v>26HĐTT-SHL</v>
      </c>
      <c r="F491" s="142">
        <v>26</v>
      </c>
      <c r="G491" s="143" t="s">
        <v>126</v>
      </c>
      <c r="H491" s="143"/>
      <c r="I491" s="143"/>
      <c r="J491" s="145" t="s">
        <v>777</v>
      </c>
      <c r="K491" s="14" t="s">
        <v>514</v>
      </c>
      <c r="O491" s="9"/>
      <c r="P491" s="8"/>
    </row>
    <row r="492" spans="3:16" x14ac:dyDescent="0.2">
      <c r="C492" s="140">
        <f t="shared" si="24"/>
        <v>27</v>
      </c>
      <c r="D492" s="141" t="str">
        <f t="shared" si="26"/>
        <v>HĐTT-SHL</v>
      </c>
      <c r="E492" s="8" t="str">
        <f t="shared" si="27"/>
        <v>27HĐTT-SHL</v>
      </c>
      <c r="F492" s="142">
        <v>27</v>
      </c>
      <c r="G492" s="143" t="s">
        <v>126</v>
      </c>
      <c r="H492" s="143"/>
      <c r="I492" s="143"/>
      <c r="J492" s="145" t="s">
        <v>778</v>
      </c>
      <c r="K492" s="14" t="s">
        <v>514</v>
      </c>
      <c r="O492" s="9"/>
      <c r="P492" s="8"/>
    </row>
    <row r="493" spans="3:16" x14ac:dyDescent="0.2">
      <c r="C493" s="140">
        <f t="shared" si="24"/>
        <v>28</v>
      </c>
      <c r="D493" s="141" t="str">
        <f t="shared" si="26"/>
        <v>HĐTT-SHL</v>
      </c>
      <c r="E493" s="8" t="str">
        <f t="shared" si="27"/>
        <v>28HĐTT-SHL</v>
      </c>
      <c r="F493" s="142">
        <v>28</v>
      </c>
      <c r="G493" s="143" t="s">
        <v>126</v>
      </c>
      <c r="H493" s="143"/>
      <c r="I493" s="143"/>
      <c r="J493" s="145" t="s">
        <v>779</v>
      </c>
      <c r="K493" s="14" t="s">
        <v>514</v>
      </c>
      <c r="O493" s="9"/>
      <c r="P493" s="8"/>
    </row>
    <row r="494" spans="3:16" x14ac:dyDescent="0.2">
      <c r="C494" s="140">
        <f t="shared" si="24"/>
        <v>29</v>
      </c>
      <c r="D494" s="141" t="str">
        <f t="shared" si="26"/>
        <v>HĐTT-SHL</v>
      </c>
      <c r="E494" s="8" t="str">
        <f t="shared" si="27"/>
        <v>29HĐTT-SHL</v>
      </c>
      <c r="F494" s="142">
        <v>29</v>
      </c>
      <c r="G494" s="143" t="s">
        <v>126</v>
      </c>
      <c r="H494" s="143"/>
      <c r="I494" s="143"/>
      <c r="J494" s="145" t="s">
        <v>780</v>
      </c>
      <c r="K494" s="14" t="s">
        <v>514</v>
      </c>
      <c r="O494" s="9"/>
      <c r="P494" s="8"/>
    </row>
    <row r="495" spans="3:16" x14ac:dyDescent="0.2">
      <c r="C495" s="140">
        <f t="shared" si="24"/>
        <v>30</v>
      </c>
      <c r="D495" s="141" t="str">
        <f t="shared" si="26"/>
        <v>HĐTT-SHL</v>
      </c>
      <c r="E495" s="8" t="str">
        <f t="shared" si="27"/>
        <v>30HĐTT-SHL</v>
      </c>
      <c r="F495" s="142">
        <v>30</v>
      </c>
      <c r="G495" s="143" t="s">
        <v>126</v>
      </c>
      <c r="H495" s="143"/>
      <c r="I495" s="143"/>
      <c r="J495" s="145" t="s">
        <v>781</v>
      </c>
      <c r="K495" s="14" t="s">
        <v>514</v>
      </c>
      <c r="O495" s="9"/>
      <c r="P495" s="8"/>
    </row>
    <row r="496" spans="3:16" x14ac:dyDescent="0.2">
      <c r="C496" s="140">
        <f t="shared" si="24"/>
        <v>31</v>
      </c>
      <c r="D496" s="141" t="str">
        <f t="shared" si="26"/>
        <v>HĐTT-SHL</v>
      </c>
      <c r="E496" s="8" t="str">
        <f t="shared" si="27"/>
        <v>31HĐTT-SHL</v>
      </c>
      <c r="F496" s="142">
        <v>31</v>
      </c>
      <c r="G496" s="143" t="s">
        <v>126</v>
      </c>
      <c r="H496" s="143"/>
      <c r="I496" s="143"/>
      <c r="J496" s="145" t="s">
        <v>782</v>
      </c>
      <c r="K496" s="14" t="s">
        <v>514</v>
      </c>
      <c r="O496" s="9"/>
      <c r="P496" s="8"/>
    </row>
    <row r="497" spans="3:16" x14ac:dyDescent="0.2">
      <c r="C497" s="140">
        <f t="shared" si="24"/>
        <v>32</v>
      </c>
      <c r="D497" s="141" t="str">
        <f t="shared" si="26"/>
        <v>HĐTT-SHL</v>
      </c>
      <c r="E497" s="8" t="str">
        <f t="shared" si="27"/>
        <v>32HĐTT-SHL</v>
      </c>
      <c r="F497" s="142">
        <v>32</v>
      </c>
      <c r="G497" s="143" t="s">
        <v>126</v>
      </c>
      <c r="H497" s="143"/>
      <c r="I497" s="143"/>
      <c r="J497" s="145" t="s">
        <v>783</v>
      </c>
      <c r="K497" s="14" t="s">
        <v>514</v>
      </c>
      <c r="O497" s="9"/>
      <c r="P497" s="8"/>
    </row>
    <row r="498" spans="3:16" x14ac:dyDescent="0.2">
      <c r="C498" s="140">
        <f t="shared" si="24"/>
        <v>33</v>
      </c>
      <c r="D498" s="141" t="str">
        <f t="shared" si="26"/>
        <v>HĐTT-SHL</v>
      </c>
      <c r="E498" s="8" t="str">
        <f t="shared" si="27"/>
        <v>33HĐTT-SHL</v>
      </c>
      <c r="F498" s="142">
        <v>33</v>
      </c>
      <c r="G498" s="143" t="s">
        <v>126</v>
      </c>
      <c r="H498" s="143"/>
      <c r="I498" s="143"/>
      <c r="J498" s="145" t="s">
        <v>784</v>
      </c>
      <c r="K498" s="14" t="s">
        <v>514</v>
      </c>
      <c r="O498" s="9"/>
      <c r="P498" s="8"/>
    </row>
    <row r="499" spans="3:16" x14ac:dyDescent="0.2">
      <c r="C499" s="140">
        <f t="shared" si="24"/>
        <v>34</v>
      </c>
      <c r="D499" s="141" t="str">
        <f t="shared" si="26"/>
        <v>HĐTT-SHL</v>
      </c>
      <c r="E499" s="8" t="str">
        <f t="shared" si="27"/>
        <v>34HĐTT-SHL</v>
      </c>
      <c r="F499" s="142">
        <v>34</v>
      </c>
      <c r="G499" s="143" t="s">
        <v>126</v>
      </c>
      <c r="H499" s="143"/>
      <c r="I499" s="143"/>
      <c r="J499" s="145" t="s">
        <v>785</v>
      </c>
      <c r="K499" s="14" t="s">
        <v>514</v>
      </c>
      <c r="O499" s="9"/>
      <c r="P499" s="8"/>
    </row>
    <row r="500" spans="3:16" x14ac:dyDescent="0.2">
      <c r="C500" s="140">
        <f t="shared" si="24"/>
        <v>35</v>
      </c>
      <c r="D500" s="141" t="str">
        <f t="shared" si="26"/>
        <v>HĐTT-SHL</v>
      </c>
      <c r="E500" s="8" t="str">
        <f t="shared" si="27"/>
        <v>35HĐTT-SHL</v>
      </c>
      <c r="F500" s="142">
        <v>35</v>
      </c>
      <c r="G500" s="143" t="s">
        <v>126</v>
      </c>
      <c r="H500" s="143"/>
      <c r="I500" s="143"/>
      <c r="J500" s="145" t="s">
        <v>786</v>
      </c>
      <c r="K500" s="14" t="s">
        <v>514</v>
      </c>
      <c r="O500" s="9"/>
      <c r="P500" s="8"/>
    </row>
    <row r="501" spans="3:16" x14ac:dyDescent="0.2">
      <c r="C501" s="140">
        <f t="shared" si="24"/>
        <v>1</v>
      </c>
      <c r="D501" s="141" t="str">
        <f t="shared" si="26"/>
        <v>LT &amp; Câu</v>
      </c>
      <c r="E501" s="8" t="str">
        <f t="shared" si="27"/>
        <v>1LT &amp; Câu</v>
      </c>
      <c r="F501" s="142">
        <v>1</v>
      </c>
      <c r="G501" s="143" t="s">
        <v>107</v>
      </c>
      <c r="H501" s="143"/>
      <c r="I501" s="143"/>
      <c r="J501" s="145" t="s">
        <v>268</v>
      </c>
      <c r="K501" s="14" t="s">
        <v>880</v>
      </c>
      <c r="O501" s="9"/>
      <c r="P501" s="8"/>
    </row>
    <row r="502" spans="3:16" x14ac:dyDescent="0.2">
      <c r="C502" s="140">
        <f t="shared" si="24"/>
        <v>2</v>
      </c>
      <c r="D502" s="141" t="str">
        <f t="shared" si="26"/>
        <v>LT &amp; Câu</v>
      </c>
      <c r="E502" s="8" t="str">
        <f t="shared" si="27"/>
        <v>2LT &amp; Câu</v>
      </c>
      <c r="F502" s="142">
        <v>2</v>
      </c>
      <c r="G502" s="143" t="s">
        <v>107</v>
      </c>
      <c r="H502" s="143"/>
      <c r="I502" s="143"/>
      <c r="J502" s="145" t="s">
        <v>269</v>
      </c>
      <c r="K502" s="14" t="s">
        <v>880</v>
      </c>
      <c r="O502" s="9"/>
      <c r="P502" s="8"/>
    </row>
    <row r="503" spans="3:16" x14ac:dyDescent="0.2">
      <c r="C503" s="140">
        <f t="shared" si="24"/>
        <v>3</v>
      </c>
      <c r="D503" s="141" t="str">
        <f t="shared" si="26"/>
        <v>LT &amp; Câu</v>
      </c>
      <c r="E503" s="8" t="str">
        <f t="shared" si="27"/>
        <v>3LT &amp; Câu</v>
      </c>
      <c r="F503" s="142">
        <v>3</v>
      </c>
      <c r="G503" s="143" t="s">
        <v>107</v>
      </c>
      <c r="H503" s="143"/>
      <c r="I503" s="143"/>
      <c r="J503" s="145" t="s">
        <v>919</v>
      </c>
      <c r="K503" s="14" t="s">
        <v>880</v>
      </c>
      <c r="O503" s="9"/>
      <c r="P503" s="8"/>
    </row>
    <row r="504" spans="3:16" x14ac:dyDescent="0.2">
      <c r="C504" s="140">
        <f t="shared" si="24"/>
        <v>4</v>
      </c>
      <c r="D504" s="141" t="str">
        <f t="shared" si="26"/>
        <v>LT &amp; Câu</v>
      </c>
      <c r="E504" s="8" t="str">
        <f t="shared" si="27"/>
        <v>4LT &amp; Câu</v>
      </c>
      <c r="F504" s="142">
        <v>4</v>
      </c>
      <c r="G504" s="143" t="s">
        <v>107</v>
      </c>
      <c r="H504" s="143"/>
      <c r="I504" s="143"/>
      <c r="J504" s="196" t="s">
        <v>921</v>
      </c>
      <c r="K504" s="14" t="s">
        <v>880</v>
      </c>
      <c r="O504" s="9"/>
      <c r="P504" s="8"/>
    </row>
    <row r="505" spans="3:16" x14ac:dyDescent="0.2">
      <c r="C505" s="140">
        <f t="shared" si="24"/>
        <v>5</v>
      </c>
      <c r="D505" s="141" t="str">
        <f t="shared" si="26"/>
        <v>LT &amp; Câu</v>
      </c>
      <c r="E505" s="8" t="str">
        <f t="shared" si="27"/>
        <v>5LT &amp; Câu</v>
      </c>
      <c r="F505" s="142">
        <v>5</v>
      </c>
      <c r="G505" s="143" t="s">
        <v>107</v>
      </c>
      <c r="H505" s="143"/>
      <c r="I505" s="143"/>
      <c r="J505" s="145" t="s">
        <v>920</v>
      </c>
      <c r="K505" s="14" t="s">
        <v>880</v>
      </c>
      <c r="O505" s="9"/>
      <c r="P505" s="8"/>
    </row>
    <row r="506" spans="3:16" x14ac:dyDescent="0.2">
      <c r="C506" s="140">
        <f t="shared" si="24"/>
        <v>6</v>
      </c>
      <c r="D506" s="141" t="str">
        <f t="shared" si="26"/>
        <v>LT &amp; Câu</v>
      </c>
      <c r="E506" s="8" t="str">
        <f t="shared" si="27"/>
        <v>6LT &amp; Câu</v>
      </c>
      <c r="F506" s="142">
        <v>6</v>
      </c>
      <c r="G506" s="143" t="s">
        <v>107</v>
      </c>
      <c r="H506" s="143"/>
      <c r="I506" s="143"/>
      <c r="J506" s="145" t="s">
        <v>270</v>
      </c>
      <c r="K506" s="14" t="s">
        <v>880</v>
      </c>
      <c r="O506" s="9"/>
      <c r="P506" s="8"/>
    </row>
    <row r="507" spans="3:16" x14ac:dyDescent="0.2">
      <c r="C507" s="140">
        <f t="shared" si="24"/>
        <v>7</v>
      </c>
      <c r="D507" s="141" t="str">
        <f t="shared" si="26"/>
        <v>LT &amp; Câu</v>
      </c>
      <c r="E507" s="8" t="str">
        <f t="shared" si="27"/>
        <v>7LT &amp; Câu</v>
      </c>
      <c r="F507" s="142">
        <v>7</v>
      </c>
      <c r="G507" s="143" t="s">
        <v>107</v>
      </c>
      <c r="H507" s="143"/>
      <c r="I507" s="143"/>
      <c r="J507" s="145" t="s">
        <v>271</v>
      </c>
      <c r="K507" s="14" t="s">
        <v>880</v>
      </c>
      <c r="O507" s="9"/>
      <c r="P507" s="8"/>
    </row>
    <row r="508" spans="3:16" x14ac:dyDescent="0.2">
      <c r="C508" s="140">
        <f t="shared" si="24"/>
        <v>8</v>
      </c>
      <c r="D508" s="141" t="str">
        <f t="shared" si="26"/>
        <v>LT &amp; Câu</v>
      </c>
      <c r="E508" s="8" t="str">
        <f t="shared" si="27"/>
        <v>8LT &amp; Câu</v>
      </c>
      <c r="F508" s="142">
        <v>8</v>
      </c>
      <c r="G508" s="143" t="s">
        <v>107</v>
      </c>
      <c r="H508" s="143"/>
      <c r="I508" s="143"/>
      <c r="J508" s="145" t="s">
        <v>272</v>
      </c>
      <c r="K508" s="14" t="s">
        <v>880</v>
      </c>
      <c r="O508" s="9"/>
      <c r="P508" s="8"/>
    </row>
    <row r="509" spans="3:16" x14ac:dyDescent="0.2">
      <c r="C509" s="140">
        <f t="shared" si="24"/>
        <v>9</v>
      </c>
      <c r="D509" s="141" t="str">
        <f t="shared" si="26"/>
        <v>LT &amp; Câu</v>
      </c>
      <c r="E509" s="8" t="str">
        <f t="shared" si="27"/>
        <v>9LT &amp; Câu</v>
      </c>
      <c r="F509" s="142">
        <v>9</v>
      </c>
      <c r="G509" s="143" t="s">
        <v>107</v>
      </c>
      <c r="H509" s="143"/>
      <c r="I509" s="143"/>
      <c r="J509" s="145" t="s">
        <v>19</v>
      </c>
      <c r="K509" s="14" t="s">
        <v>880</v>
      </c>
      <c r="O509" s="9"/>
      <c r="P509" s="8"/>
    </row>
    <row r="510" spans="3:16" x14ac:dyDescent="0.2">
      <c r="C510" s="140">
        <f t="shared" si="24"/>
        <v>10</v>
      </c>
      <c r="D510" s="141" t="str">
        <f t="shared" si="26"/>
        <v>LT &amp; Câu</v>
      </c>
      <c r="E510" s="8" t="str">
        <f t="shared" si="27"/>
        <v>10LT &amp; Câu</v>
      </c>
      <c r="F510" s="142">
        <v>10</v>
      </c>
      <c r="G510" s="143" t="s">
        <v>107</v>
      </c>
      <c r="H510" s="143"/>
      <c r="I510" s="143"/>
      <c r="J510" s="145" t="s">
        <v>273</v>
      </c>
      <c r="K510" s="14" t="s">
        <v>880</v>
      </c>
      <c r="O510" s="9"/>
      <c r="P510" s="8"/>
    </row>
    <row r="511" spans="3:16" x14ac:dyDescent="0.2">
      <c r="C511" s="140">
        <f t="shared" si="24"/>
        <v>11</v>
      </c>
      <c r="D511" s="141" t="str">
        <f t="shared" si="26"/>
        <v>LT &amp; Câu</v>
      </c>
      <c r="E511" s="8" t="str">
        <f t="shared" si="27"/>
        <v>11LT &amp; Câu</v>
      </c>
      <c r="F511" s="142">
        <v>11</v>
      </c>
      <c r="G511" s="143" t="s">
        <v>107</v>
      </c>
      <c r="H511" s="143"/>
      <c r="I511" s="143"/>
      <c r="J511" s="145" t="s">
        <v>274</v>
      </c>
      <c r="K511" s="14" t="s">
        <v>880</v>
      </c>
      <c r="O511" s="9"/>
      <c r="P511" s="8"/>
    </row>
    <row r="512" spans="3:16" x14ac:dyDescent="0.2">
      <c r="C512" s="140">
        <f t="shared" si="24"/>
        <v>12</v>
      </c>
      <c r="D512" s="141" t="str">
        <f t="shared" si="26"/>
        <v>LT &amp; Câu</v>
      </c>
      <c r="E512" s="8" t="str">
        <f t="shared" si="27"/>
        <v>12LT &amp; Câu</v>
      </c>
      <c r="F512" s="142">
        <v>12</v>
      </c>
      <c r="G512" s="143" t="s">
        <v>107</v>
      </c>
      <c r="H512" s="143"/>
      <c r="I512" s="143"/>
      <c r="J512" s="145" t="s">
        <v>275</v>
      </c>
      <c r="K512" s="14" t="s">
        <v>880</v>
      </c>
      <c r="O512" s="9"/>
      <c r="P512" s="8"/>
    </row>
    <row r="513" spans="3:16" x14ac:dyDescent="0.2">
      <c r="C513" s="140">
        <f t="shared" si="24"/>
        <v>13</v>
      </c>
      <c r="D513" s="141" t="str">
        <f t="shared" si="26"/>
        <v>LT &amp; Câu</v>
      </c>
      <c r="E513" s="8" t="str">
        <f t="shared" si="27"/>
        <v>13LT &amp; Câu</v>
      </c>
      <c r="F513" s="142">
        <v>13</v>
      </c>
      <c r="G513" s="143" t="s">
        <v>107</v>
      </c>
      <c r="H513" s="143"/>
      <c r="I513" s="143"/>
      <c r="J513" s="145" t="s">
        <v>277</v>
      </c>
      <c r="K513" s="14" t="s">
        <v>880</v>
      </c>
      <c r="O513" s="9"/>
      <c r="P513" s="8"/>
    </row>
    <row r="514" spans="3:16" x14ac:dyDescent="0.2">
      <c r="C514" s="140">
        <f t="shared" si="24"/>
        <v>14</v>
      </c>
      <c r="D514" s="141" t="str">
        <f t="shared" si="26"/>
        <v>LT &amp; Câu</v>
      </c>
      <c r="E514" s="8" t="str">
        <f t="shared" si="27"/>
        <v>14LT &amp; Câu</v>
      </c>
      <c r="F514" s="142">
        <v>14</v>
      </c>
      <c r="G514" s="143" t="s">
        <v>107</v>
      </c>
      <c r="H514" s="143"/>
      <c r="I514" s="143"/>
      <c r="J514" s="145" t="s">
        <v>278</v>
      </c>
      <c r="K514" s="14" t="s">
        <v>880</v>
      </c>
      <c r="O514" s="9"/>
      <c r="P514" s="8"/>
    </row>
    <row r="515" spans="3:16" x14ac:dyDescent="0.2">
      <c r="C515" s="140">
        <f t="shared" si="24"/>
        <v>15</v>
      </c>
      <c r="D515" s="141" t="str">
        <f t="shared" si="26"/>
        <v>LT &amp; Câu</v>
      </c>
      <c r="E515" s="8" t="str">
        <f t="shared" si="27"/>
        <v>15LT &amp; Câu</v>
      </c>
      <c r="F515" s="142">
        <v>15</v>
      </c>
      <c r="G515" s="143" t="s">
        <v>107</v>
      </c>
      <c r="H515" s="143"/>
      <c r="I515" s="143"/>
      <c r="J515" s="145" t="s">
        <v>279</v>
      </c>
      <c r="K515" s="14" t="s">
        <v>880</v>
      </c>
      <c r="O515" s="9"/>
      <c r="P515" s="8"/>
    </row>
    <row r="516" spans="3:16" x14ac:dyDescent="0.2">
      <c r="C516" s="140">
        <f t="shared" si="24"/>
        <v>16</v>
      </c>
      <c r="D516" s="141" t="str">
        <f t="shared" si="26"/>
        <v>LT &amp; Câu</v>
      </c>
      <c r="E516" s="8" t="str">
        <f t="shared" si="27"/>
        <v>16LT &amp; Câu</v>
      </c>
      <c r="F516" s="142">
        <v>16</v>
      </c>
      <c r="G516" s="143" t="s">
        <v>107</v>
      </c>
      <c r="H516" s="143"/>
      <c r="I516" s="143"/>
      <c r="J516" s="145" t="s">
        <v>280</v>
      </c>
      <c r="K516" s="14" t="s">
        <v>880</v>
      </c>
      <c r="O516" s="9"/>
      <c r="P516" s="8"/>
    </row>
    <row r="517" spans="3:16" x14ac:dyDescent="0.2">
      <c r="C517" s="140">
        <f t="shared" si="24"/>
        <v>17</v>
      </c>
      <c r="D517" s="141" t="str">
        <f t="shared" si="26"/>
        <v>LT &amp; Câu</v>
      </c>
      <c r="E517" s="8" t="str">
        <f t="shared" si="27"/>
        <v>17LT &amp; Câu</v>
      </c>
      <c r="F517" s="142">
        <v>17</v>
      </c>
      <c r="G517" s="143" t="s">
        <v>107</v>
      </c>
      <c r="H517" s="143"/>
      <c r="I517" s="143"/>
      <c r="J517" s="145" t="s">
        <v>281</v>
      </c>
      <c r="K517" s="14" t="s">
        <v>880</v>
      </c>
      <c r="O517" s="9"/>
      <c r="P517" s="8"/>
    </row>
    <row r="518" spans="3:16" x14ac:dyDescent="0.2">
      <c r="C518" s="140">
        <f t="shared" si="24"/>
        <v>18</v>
      </c>
      <c r="D518" s="141" t="str">
        <f t="shared" si="26"/>
        <v>LT &amp; Câu</v>
      </c>
      <c r="E518" s="8" t="str">
        <f t="shared" si="27"/>
        <v>18LT &amp; Câu</v>
      </c>
      <c r="F518" s="142">
        <v>18</v>
      </c>
      <c r="G518" s="143" t="s">
        <v>107</v>
      </c>
      <c r="H518" s="143"/>
      <c r="I518" s="143"/>
      <c r="J518" s="145" t="s">
        <v>19</v>
      </c>
      <c r="K518" s="14" t="s">
        <v>880</v>
      </c>
      <c r="O518" s="9"/>
      <c r="P518" s="8"/>
    </row>
    <row r="519" spans="3:16" x14ac:dyDescent="0.2">
      <c r="C519" s="140">
        <f t="shared" si="24"/>
        <v>19</v>
      </c>
      <c r="D519" s="141" t="str">
        <f t="shared" si="26"/>
        <v>LT &amp; Câu</v>
      </c>
      <c r="E519" s="8" t="str">
        <f t="shared" si="27"/>
        <v>19LT &amp; Câu</v>
      </c>
      <c r="F519" s="142">
        <v>19</v>
      </c>
      <c r="G519" s="143" t="s">
        <v>107</v>
      </c>
      <c r="H519" s="143"/>
      <c r="I519" s="143"/>
      <c r="J519" s="145" t="s">
        <v>282</v>
      </c>
      <c r="K519" s="14" t="s">
        <v>880</v>
      </c>
      <c r="O519" s="9"/>
      <c r="P519" s="8"/>
    </row>
    <row r="520" spans="3:16" x14ac:dyDescent="0.2">
      <c r="C520" s="140">
        <f t="shared" si="24"/>
        <v>20</v>
      </c>
      <c r="D520" s="141" t="str">
        <f t="shared" si="26"/>
        <v>LT &amp; Câu</v>
      </c>
      <c r="E520" s="8" t="str">
        <f t="shared" si="27"/>
        <v>20LT &amp; Câu</v>
      </c>
      <c r="F520" s="142">
        <v>20</v>
      </c>
      <c r="G520" s="143" t="s">
        <v>107</v>
      </c>
      <c r="H520" s="143"/>
      <c r="I520" s="143"/>
      <c r="J520" s="145" t="s">
        <v>283</v>
      </c>
      <c r="K520" s="14" t="s">
        <v>880</v>
      </c>
      <c r="O520" s="9"/>
      <c r="P520" s="8"/>
    </row>
    <row r="521" spans="3:16" x14ac:dyDescent="0.2">
      <c r="C521" s="140">
        <f t="shared" si="24"/>
        <v>21</v>
      </c>
      <c r="D521" s="141" t="str">
        <f t="shared" si="26"/>
        <v>LT &amp; Câu</v>
      </c>
      <c r="E521" s="8" t="str">
        <f t="shared" si="27"/>
        <v>21LT &amp; Câu</v>
      </c>
      <c r="F521" s="142">
        <v>21</v>
      </c>
      <c r="G521" s="143" t="s">
        <v>107</v>
      </c>
      <c r="H521" s="143"/>
      <c r="I521" s="143"/>
      <c r="J521" s="145" t="s">
        <v>284</v>
      </c>
      <c r="K521" s="14" t="s">
        <v>880</v>
      </c>
      <c r="O521" s="9"/>
      <c r="P521" s="8"/>
    </row>
    <row r="522" spans="3:16" x14ac:dyDescent="0.2">
      <c r="C522" s="140">
        <f t="shared" si="24"/>
        <v>22</v>
      </c>
      <c r="D522" s="141" t="str">
        <f t="shared" si="26"/>
        <v>LT &amp; Câu</v>
      </c>
      <c r="E522" s="8" t="str">
        <f t="shared" si="27"/>
        <v>22LT &amp; Câu</v>
      </c>
      <c r="F522" s="142">
        <v>22</v>
      </c>
      <c r="G522" s="143" t="s">
        <v>107</v>
      </c>
      <c r="H522" s="143"/>
      <c r="I522" s="143"/>
      <c r="J522" s="145" t="s">
        <v>285</v>
      </c>
      <c r="K522" s="14" t="s">
        <v>880</v>
      </c>
      <c r="O522" s="9"/>
      <c r="P522" s="8"/>
    </row>
    <row r="523" spans="3:16" ht="25.5" x14ac:dyDescent="0.2">
      <c r="C523" s="140">
        <f t="shared" ref="C523:C586" si="28">IF(G523&lt;&gt;G522,1,C522+1)</f>
        <v>23</v>
      </c>
      <c r="D523" s="141" t="str">
        <f t="shared" si="26"/>
        <v>LT &amp; Câu</v>
      </c>
      <c r="E523" s="8" t="str">
        <f t="shared" si="27"/>
        <v>23LT &amp; Câu</v>
      </c>
      <c r="F523" s="142">
        <v>23</v>
      </c>
      <c r="G523" s="143" t="s">
        <v>107</v>
      </c>
      <c r="H523" s="143"/>
      <c r="I523" s="143"/>
      <c r="J523" s="147" t="s">
        <v>286</v>
      </c>
      <c r="K523" s="14" t="s">
        <v>880</v>
      </c>
      <c r="O523" s="9"/>
      <c r="P523" s="8"/>
    </row>
    <row r="524" spans="3:16" x14ac:dyDescent="0.2">
      <c r="C524" s="140">
        <f t="shared" si="28"/>
        <v>24</v>
      </c>
      <c r="D524" s="141" t="str">
        <f t="shared" si="26"/>
        <v>LT &amp; Câu</v>
      </c>
      <c r="E524" s="8" t="str">
        <f t="shared" si="27"/>
        <v>24LT &amp; Câu</v>
      </c>
      <c r="F524" s="142">
        <v>24</v>
      </c>
      <c r="G524" s="143" t="s">
        <v>107</v>
      </c>
      <c r="H524" s="143"/>
      <c r="I524" s="143"/>
      <c r="J524" s="147" t="s">
        <v>287</v>
      </c>
      <c r="K524" s="14" t="s">
        <v>880</v>
      </c>
      <c r="O524" s="9"/>
      <c r="P524" s="8"/>
    </row>
    <row r="525" spans="3:16" ht="25.5" x14ac:dyDescent="0.2">
      <c r="C525" s="140">
        <f t="shared" si="28"/>
        <v>25</v>
      </c>
      <c r="D525" s="141" t="str">
        <f t="shared" si="26"/>
        <v>LT &amp; Câu</v>
      </c>
      <c r="E525" s="8" t="str">
        <f t="shared" si="27"/>
        <v>25LT &amp; Câu</v>
      </c>
      <c r="F525" s="142">
        <v>25</v>
      </c>
      <c r="G525" s="143" t="s">
        <v>107</v>
      </c>
      <c r="H525" s="143"/>
      <c r="I525" s="143"/>
      <c r="J525" s="147" t="s">
        <v>288</v>
      </c>
      <c r="K525" s="14" t="s">
        <v>880</v>
      </c>
      <c r="O525" s="9"/>
      <c r="P525" s="8"/>
    </row>
    <row r="526" spans="3:16" x14ac:dyDescent="0.2">
      <c r="C526" s="140">
        <f t="shared" si="28"/>
        <v>26</v>
      </c>
      <c r="D526" s="141" t="str">
        <f t="shared" si="26"/>
        <v>LT &amp; Câu</v>
      </c>
      <c r="E526" s="8" t="str">
        <f t="shared" si="27"/>
        <v>26LT &amp; Câu</v>
      </c>
      <c r="F526" s="142">
        <v>26</v>
      </c>
      <c r="G526" s="143" t="s">
        <v>107</v>
      </c>
      <c r="H526" s="143"/>
      <c r="I526" s="143"/>
      <c r="J526" s="147" t="s">
        <v>289</v>
      </c>
      <c r="K526" s="14" t="s">
        <v>880</v>
      </c>
      <c r="O526" s="9"/>
      <c r="P526" s="8"/>
    </row>
    <row r="527" spans="3:16" x14ac:dyDescent="0.2">
      <c r="C527" s="140">
        <f t="shared" si="28"/>
        <v>27</v>
      </c>
      <c r="D527" s="141" t="str">
        <f t="shared" si="26"/>
        <v>LT &amp; Câu</v>
      </c>
      <c r="E527" s="8" t="str">
        <f t="shared" si="27"/>
        <v>27LT &amp; Câu</v>
      </c>
      <c r="F527" s="142">
        <v>27</v>
      </c>
      <c r="G527" s="143" t="s">
        <v>107</v>
      </c>
      <c r="H527" s="143"/>
      <c r="I527" s="143"/>
      <c r="J527" s="147" t="s">
        <v>290</v>
      </c>
      <c r="K527" s="14" t="s">
        <v>880</v>
      </c>
      <c r="O527" s="9"/>
      <c r="P527" s="8"/>
    </row>
    <row r="528" spans="3:16" ht="25.5" x14ac:dyDescent="0.2">
      <c r="C528" s="140">
        <f t="shared" si="28"/>
        <v>28</v>
      </c>
      <c r="D528" s="141" t="str">
        <f t="shared" si="26"/>
        <v>LT &amp; Câu</v>
      </c>
      <c r="E528" s="8" t="str">
        <f t="shared" si="27"/>
        <v>28LT &amp; Câu</v>
      </c>
      <c r="F528" s="142">
        <v>28</v>
      </c>
      <c r="G528" s="143" t="s">
        <v>107</v>
      </c>
      <c r="H528" s="143"/>
      <c r="I528" s="143"/>
      <c r="J528" s="147" t="s">
        <v>291</v>
      </c>
      <c r="K528" s="14" t="s">
        <v>880</v>
      </c>
      <c r="O528" s="9"/>
      <c r="P528" s="8"/>
    </row>
    <row r="529" spans="3:16" ht="25.5" x14ac:dyDescent="0.2">
      <c r="C529" s="140">
        <f t="shared" si="28"/>
        <v>29</v>
      </c>
      <c r="D529" s="141" t="str">
        <f t="shared" si="26"/>
        <v>LT &amp; Câu</v>
      </c>
      <c r="E529" s="8" t="str">
        <f t="shared" si="27"/>
        <v>29LT &amp; Câu</v>
      </c>
      <c r="F529" s="142">
        <v>29</v>
      </c>
      <c r="G529" s="143" t="s">
        <v>107</v>
      </c>
      <c r="H529" s="143"/>
      <c r="I529" s="143"/>
      <c r="J529" s="147" t="s">
        <v>292</v>
      </c>
      <c r="K529" s="14" t="s">
        <v>880</v>
      </c>
      <c r="O529" s="9"/>
      <c r="P529" s="8"/>
    </row>
    <row r="530" spans="3:16" x14ac:dyDescent="0.2">
      <c r="C530" s="140">
        <f t="shared" si="28"/>
        <v>30</v>
      </c>
      <c r="D530" s="141" t="str">
        <f t="shared" si="26"/>
        <v>LT &amp; Câu</v>
      </c>
      <c r="E530" s="8" t="str">
        <f t="shared" si="27"/>
        <v>30LT &amp; Câu</v>
      </c>
      <c r="F530" s="142">
        <v>30</v>
      </c>
      <c r="G530" s="143" t="s">
        <v>107</v>
      </c>
      <c r="H530" s="143"/>
      <c r="I530" s="143"/>
      <c r="J530" s="147" t="s">
        <v>293</v>
      </c>
      <c r="K530" s="14" t="s">
        <v>880</v>
      </c>
      <c r="O530" s="9"/>
      <c r="P530" s="8"/>
    </row>
    <row r="531" spans="3:16" x14ac:dyDescent="0.2">
      <c r="C531" s="140">
        <f t="shared" si="28"/>
        <v>31</v>
      </c>
      <c r="D531" s="141" t="str">
        <f t="shared" si="26"/>
        <v>LT &amp; Câu</v>
      </c>
      <c r="E531" s="8" t="str">
        <f t="shared" si="27"/>
        <v>31LT &amp; Câu</v>
      </c>
      <c r="F531" s="142">
        <v>31</v>
      </c>
      <c r="G531" s="143" t="s">
        <v>107</v>
      </c>
      <c r="H531" s="143"/>
      <c r="I531" s="143"/>
      <c r="J531" s="147" t="s">
        <v>294</v>
      </c>
      <c r="K531" s="14" t="s">
        <v>880</v>
      </c>
      <c r="O531" s="9"/>
      <c r="P531" s="8"/>
    </row>
    <row r="532" spans="3:16" x14ac:dyDescent="0.2">
      <c r="C532" s="140">
        <f t="shared" si="28"/>
        <v>32</v>
      </c>
      <c r="D532" s="141" t="str">
        <f t="shared" si="26"/>
        <v>LT &amp; Câu</v>
      </c>
      <c r="E532" s="8" t="str">
        <f t="shared" si="27"/>
        <v>32LT &amp; Câu</v>
      </c>
      <c r="F532" s="142">
        <v>32</v>
      </c>
      <c r="G532" s="143" t="s">
        <v>107</v>
      </c>
      <c r="H532" s="143"/>
      <c r="I532" s="143"/>
      <c r="J532" s="147" t="s">
        <v>295</v>
      </c>
      <c r="K532" s="14" t="s">
        <v>880</v>
      </c>
      <c r="O532" s="9"/>
      <c r="P532" s="8"/>
    </row>
    <row r="533" spans="3:16" x14ac:dyDescent="0.2">
      <c r="C533" s="140">
        <f t="shared" si="28"/>
        <v>33</v>
      </c>
      <c r="D533" s="141" t="str">
        <f t="shared" si="26"/>
        <v>LT &amp; Câu</v>
      </c>
      <c r="E533" s="8" t="str">
        <f t="shared" si="27"/>
        <v>33LT &amp; Câu</v>
      </c>
      <c r="F533" s="142">
        <v>33</v>
      </c>
      <c r="G533" s="143" t="s">
        <v>107</v>
      </c>
      <c r="H533" s="143"/>
      <c r="I533" s="143"/>
      <c r="J533" s="147" t="s">
        <v>296</v>
      </c>
      <c r="K533" s="14" t="s">
        <v>880</v>
      </c>
      <c r="O533" s="9"/>
      <c r="P533" s="8"/>
    </row>
    <row r="534" spans="3:16" x14ac:dyDescent="0.2">
      <c r="C534" s="140">
        <f t="shared" si="28"/>
        <v>34</v>
      </c>
      <c r="D534" s="141" t="str">
        <f t="shared" si="26"/>
        <v>LT &amp; Câu</v>
      </c>
      <c r="E534" s="8" t="str">
        <f t="shared" si="27"/>
        <v>34LT &amp; Câu</v>
      </c>
      <c r="F534" s="142">
        <v>34</v>
      </c>
      <c r="G534" s="143" t="s">
        <v>107</v>
      </c>
      <c r="H534" s="143"/>
      <c r="I534" s="143"/>
      <c r="J534" s="147" t="s">
        <v>297</v>
      </c>
      <c r="K534" s="14" t="s">
        <v>880</v>
      </c>
      <c r="O534" s="9"/>
      <c r="P534" s="8"/>
    </row>
    <row r="535" spans="3:16" x14ac:dyDescent="0.2">
      <c r="C535" s="140">
        <f t="shared" si="28"/>
        <v>35</v>
      </c>
      <c r="D535" s="141" t="str">
        <f t="shared" si="26"/>
        <v>LT &amp; Câu</v>
      </c>
      <c r="E535" s="8" t="str">
        <f t="shared" si="27"/>
        <v>35LT &amp; Câu</v>
      </c>
      <c r="F535" s="142">
        <v>35</v>
      </c>
      <c r="G535" s="143" t="s">
        <v>107</v>
      </c>
      <c r="H535" s="143"/>
      <c r="I535" s="143"/>
      <c r="J535" s="147" t="s">
        <v>19</v>
      </c>
      <c r="K535" s="14" t="s">
        <v>880</v>
      </c>
      <c r="O535" s="9"/>
      <c r="P535" s="8"/>
    </row>
    <row r="536" spans="3:16" x14ac:dyDescent="0.2">
      <c r="C536" s="140">
        <f t="shared" si="28"/>
        <v>1</v>
      </c>
      <c r="D536" s="141" t="str">
        <f t="shared" si="26"/>
        <v>Mĩ thuật</v>
      </c>
      <c r="E536" s="8" t="str">
        <f t="shared" si="27"/>
        <v>1Mĩ thuật</v>
      </c>
      <c r="F536" s="142">
        <v>1</v>
      </c>
      <c r="G536" s="143" t="s">
        <v>22</v>
      </c>
      <c r="H536" s="143"/>
      <c r="I536" s="143"/>
      <c r="J536" s="147" t="s">
        <v>298</v>
      </c>
      <c r="K536" s="14"/>
      <c r="O536" s="9"/>
      <c r="P536" s="8"/>
    </row>
    <row r="537" spans="3:16" x14ac:dyDescent="0.2">
      <c r="C537" s="140">
        <f t="shared" si="28"/>
        <v>2</v>
      </c>
      <c r="D537" s="141" t="str">
        <f t="shared" si="26"/>
        <v>Mĩ thuật</v>
      </c>
      <c r="E537" s="8" t="str">
        <f t="shared" si="27"/>
        <v>2Mĩ thuật</v>
      </c>
      <c r="F537" s="142">
        <v>2</v>
      </c>
      <c r="G537" s="143" t="s">
        <v>22</v>
      </c>
      <c r="H537" s="143"/>
      <c r="I537" s="143"/>
      <c r="J537" s="147" t="s">
        <v>299</v>
      </c>
      <c r="K537" s="14"/>
      <c r="O537" s="9"/>
      <c r="P537" s="8"/>
    </row>
    <row r="538" spans="3:16" x14ac:dyDescent="0.2">
      <c r="C538" s="140">
        <f t="shared" si="28"/>
        <v>3</v>
      </c>
      <c r="D538" s="141" t="str">
        <f t="shared" si="26"/>
        <v>Mĩ thuật</v>
      </c>
      <c r="E538" s="8" t="str">
        <f t="shared" si="27"/>
        <v>3Mĩ thuật</v>
      </c>
      <c r="F538" s="142">
        <v>3</v>
      </c>
      <c r="G538" s="143" t="s">
        <v>22</v>
      </c>
      <c r="H538" s="143"/>
      <c r="I538" s="143"/>
      <c r="J538" s="147" t="s">
        <v>298</v>
      </c>
      <c r="K538" s="14"/>
      <c r="O538" s="9"/>
      <c r="P538" s="8"/>
    </row>
    <row r="539" spans="3:16" x14ac:dyDescent="0.2">
      <c r="C539" s="140">
        <f t="shared" si="28"/>
        <v>4</v>
      </c>
      <c r="D539" s="141" t="str">
        <f t="shared" si="26"/>
        <v>Mĩ thuật</v>
      </c>
      <c r="E539" s="8" t="str">
        <f t="shared" si="27"/>
        <v>4Mĩ thuật</v>
      </c>
      <c r="F539" s="142">
        <v>4</v>
      </c>
      <c r="G539" s="143" t="s">
        <v>22</v>
      </c>
      <c r="H539" s="143"/>
      <c r="I539" s="143"/>
      <c r="J539" s="147" t="s">
        <v>300</v>
      </c>
      <c r="K539" s="14"/>
      <c r="O539" s="9"/>
      <c r="P539" s="8"/>
    </row>
    <row r="540" spans="3:16" x14ac:dyDescent="0.2">
      <c r="C540" s="140">
        <f t="shared" si="28"/>
        <v>5</v>
      </c>
      <c r="D540" s="141" t="str">
        <f t="shared" si="26"/>
        <v>Mĩ thuật</v>
      </c>
      <c r="E540" s="8" t="str">
        <f t="shared" si="27"/>
        <v>5Mĩ thuật</v>
      </c>
      <c r="F540" s="142">
        <v>5</v>
      </c>
      <c r="G540" s="143" t="s">
        <v>22</v>
      </c>
      <c r="H540" s="143"/>
      <c r="I540" s="143"/>
      <c r="J540" s="147" t="s">
        <v>300</v>
      </c>
      <c r="K540" s="14"/>
      <c r="O540" s="9"/>
      <c r="P540" s="8"/>
    </row>
    <row r="541" spans="3:16" x14ac:dyDescent="0.2">
      <c r="C541" s="140">
        <f t="shared" si="28"/>
        <v>6</v>
      </c>
      <c r="D541" s="141" t="str">
        <f t="shared" ref="D541:D604" si="29">+VLOOKUP(G541,$L$10:$M$50,2,0)</f>
        <v>Mĩ thuật</v>
      </c>
      <c r="E541" s="8" t="str">
        <f t="shared" ref="E541:E604" si="30">+C541&amp;D541</f>
        <v>6Mĩ thuật</v>
      </c>
      <c r="F541" s="142">
        <v>6</v>
      </c>
      <c r="G541" s="143" t="s">
        <v>22</v>
      </c>
      <c r="H541" s="143"/>
      <c r="I541" s="143"/>
      <c r="J541" s="147" t="s">
        <v>301</v>
      </c>
      <c r="K541" s="14"/>
      <c r="O541" s="9"/>
      <c r="P541" s="8"/>
    </row>
    <row r="542" spans="3:16" x14ac:dyDescent="0.2">
      <c r="C542" s="140">
        <f t="shared" si="28"/>
        <v>7</v>
      </c>
      <c r="D542" s="141" t="str">
        <f t="shared" si="29"/>
        <v>Mĩ thuật</v>
      </c>
      <c r="E542" s="8" t="str">
        <f t="shared" si="30"/>
        <v>7Mĩ thuật</v>
      </c>
      <c r="F542" s="142">
        <v>7</v>
      </c>
      <c r="G542" s="143" t="s">
        <v>22</v>
      </c>
      <c r="H542" s="143"/>
      <c r="I542" s="143"/>
      <c r="J542" s="147" t="s">
        <v>301</v>
      </c>
      <c r="K542" s="14"/>
      <c r="O542" s="9"/>
      <c r="P542" s="8"/>
    </row>
    <row r="543" spans="3:16" x14ac:dyDescent="0.2">
      <c r="C543" s="140">
        <f t="shared" si="28"/>
        <v>8</v>
      </c>
      <c r="D543" s="141" t="str">
        <f t="shared" si="29"/>
        <v>Mĩ thuật</v>
      </c>
      <c r="E543" s="8" t="str">
        <f t="shared" si="30"/>
        <v>8Mĩ thuật</v>
      </c>
      <c r="F543" s="142">
        <v>8</v>
      </c>
      <c r="G543" s="143" t="s">
        <v>22</v>
      </c>
      <c r="H543" s="143"/>
      <c r="I543" s="143"/>
      <c r="J543" s="147" t="s">
        <v>302</v>
      </c>
      <c r="K543" s="14"/>
      <c r="O543" s="9"/>
      <c r="P543" s="8"/>
    </row>
    <row r="544" spans="3:16" x14ac:dyDescent="0.2">
      <c r="C544" s="140">
        <f t="shared" si="28"/>
        <v>9</v>
      </c>
      <c r="D544" s="141" t="str">
        <f t="shared" si="29"/>
        <v>Mĩ thuật</v>
      </c>
      <c r="E544" s="8" t="str">
        <f t="shared" si="30"/>
        <v>9Mĩ thuật</v>
      </c>
      <c r="F544" s="142">
        <v>9</v>
      </c>
      <c r="G544" s="143" t="s">
        <v>22</v>
      </c>
      <c r="H544" s="143"/>
      <c r="I544" s="143"/>
      <c r="J544" s="147" t="s">
        <v>302</v>
      </c>
      <c r="K544" s="14"/>
      <c r="O544" s="9"/>
      <c r="P544" s="8"/>
    </row>
    <row r="545" spans="3:16" x14ac:dyDescent="0.2">
      <c r="C545" s="140">
        <f t="shared" si="28"/>
        <v>10</v>
      </c>
      <c r="D545" s="141" t="str">
        <f t="shared" si="29"/>
        <v>Mĩ thuật</v>
      </c>
      <c r="E545" s="8" t="str">
        <f t="shared" si="30"/>
        <v>10Mĩ thuật</v>
      </c>
      <c r="F545" s="142">
        <v>10</v>
      </c>
      <c r="G545" s="143" t="s">
        <v>22</v>
      </c>
      <c r="H545" s="143"/>
      <c r="I545" s="143"/>
      <c r="J545" s="147" t="s">
        <v>303</v>
      </c>
      <c r="K545" s="14"/>
      <c r="O545" s="9"/>
      <c r="P545" s="8"/>
    </row>
    <row r="546" spans="3:16" x14ac:dyDescent="0.2">
      <c r="C546" s="140">
        <f t="shared" si="28"/>
        <v>11</v>
      </c>
      <c r="D546" s="141" t="str">
        <f t="shared" si="29"/>
        <v>Mĩ thuật</v>
      </c>
      <c r="E546" s="8" t="str">
        <f t="shared" si="30"/>
        <v>11Mĩ thuật</v>
      </c>
      <c r="F546" s="142">
        <v>11</v>
      </c>
      <c r="G546" s="143" t="s">
        <v>22</v>
      </c>
      <c r="H546" s="143"/>
      <c r="I546" s="143"/>
      <c r="J546" s="147" t="s">
        <v>303</v>
      </c>
      <c r="K546" s="14"/>
      <c r="O546" s="9"/>
      <c r="P546" s="8"/>
    </row>
    <row r="547" spans="3:16" x14ac:dyDescent="0.2">
      <c r="C547" s="140">
        <f t="shared" si="28"/>
        <v>12</v>
      </c>
      <c r="D547" s="141" t="str">
        <f t="shared" si="29"/>
        <v>Mĩ thuật</v>
      </c>
      <c r="E547" s="8" t="str">
        <f t="shared" si="30"/>
        <v>12Mĩ thuật</v>
      </c>
      <c r="F547" s="142">
        <v>12</v>
      </c>
      <c r="G547" s="143" t="s">
        <v>22</v>
      </c>
      <c r="H547" s="143"/>
      <c r="I547" s="143"/>
      <c r="J547" s="147" t="s">
        <v>303</v>
      </c>
      <c r="K547" s="14"/>
      <c r="O547" s="9"/>
      <c r="P547" s="8"/>
    </row>
    <row r="548" spans="3:16" x14ac:dyDescent="0.2">
      <c r="C548" s="140">
        <f t="shared" si="28"/>
        <v>13</v>
      </c>
      <c r="D548" s="141" t="str">
        <f t="shared" si="29"/>
        <v>Mĩ thuật</v>
      </c>
      <c r="E548" s="8" t="str">
        <f t="shared" si="30"/>
        <v>13Mĩ thuật</v>
      </c>
      <c r="F548" s="142">
        <v>13</v>
      </c>
      <c r="G548" s="143" t="s">
        <v>22</v>
      </c>
      <c r="H548" s="143"/>
      <c r="I548" s="143"/>
      <c r="J548" s="147" t="s">
        <v>304</v>
      </c>
      <c r="K548" s="14"/>
      <c r="O548" s="9"/>
      <c r="P548" s="8"/>
    </row>
    <row r="549" spans="3:16" x14ac:dyDescent="0.2">
      <c r="C549" s="140">
        <f t="shared" si="28"/>
        <v>14</v>
      </c>
      <c r="D549" s="141" t="str">
        <f t="shared" si="29"/>
        <v>Mĩ thuật</v>
      </c>
      <c r="E549" s="8" t="str">
        <f t="shared" si="30"/>
        <v>14Mĩ thuật</v>
      </c>
      <c r="F549" s="142">
        <v>14</v>
      </c>
      <c r="G549" s="143" t="s">
        <v>22</v>
      </c>
      <c r="H549" s="143"/>
      <c r="I549" s="143"/>
      <c r="J549" s="147" t="s">
        <v>305</v>
      </c>
      <c r="K549" s="14"/>
      <c r="O549" s="9"/>
      <c r="P549" s="8"/>
    </row>
    <row r="550" spans="3:16" x14ac:dyDescent="0.2">
      <c r="C550" s="140">
        <f t="shared" si="28"/>
        <v>15</v>
      </c>
      <c r="D550" s="141" t="str">
        <f t="shared" si="29"/>
        <v>Mĩ thuật</v>
      </c>
      <c r="E550" s="8" t="str">
        <f t="shared" si="30"/>
        <v>15Mĩ thuật</v>
      </c>
      <c r="F550" s="142">
        <v>15</v>
      </c>
      <c r="G550" s="143" t="s">
        <v>22</v>
      </c>
      <c r="H550" s="143"/>
      <c r="I550" s="143"/>
      <c r="J550" s="147" t="s">
        <v>304</v>
      </c>
      <c r="K550" s="14"/>
      <c r="O550" s="9"/>
      <c r="P550" s="8"/>
    </row>
    <row r="551" spans="3:16" x14ac:dyDescent="0.2">
      <c r="C551" s="140">
        <f t="shared" si="28"/>
        <v>16</v>
      </c>
      <c r="D551" s="141" t="str">
        <f t="shared" si="29"/>
        <v>Mĩ thuật</v>
      </c>
      <c r="E551" s="8" t="str">
        <f t="shared" si="30"/>
        <v>16Mĩ thuật</v>
      </c>
      <c r="F551" s="142">
        <v>16</v>
      </c>
      <c r="G551" s="143" t="s">
        <v>22</v>
      </c>
      <c r="H551" s="143"/>
      <c r="I551" s="143"/>
      <c r="J551" s="147" t="s">
        <v>306</v>
      </c>
      <c r="K551" s="14"/>
      <c r="O551" s="9"/>
      <c r="P551" s="8"/>
    </row>
    <row r="552" spans="3:16" x14ac:dyDescent="0.2">
      <c r="C552" s="140">
        <f t="shared" si="28"/>
        <v>17</v>
      </c>
      <c r="D552" s="141" t="str">
        <f t="shared" si="29"/>
        <v>Mĩ thuật</v>
      </c>
      <c r="E552" s="8" t="str">
        <f t="shared" si="30"/>
        <v>17Mĩ thuật</v>
      </c>
      <c r="F552" s="142">
        <v>17</v>
      </c>
      <c r="G552" s="143" t="s">
        <v>22</v>
      </c>
      <c r="H552" s="143"/>
      <c r="I552" s="143"/>
      <c r="J552" s="147" t="s">
        <v>306</v>
      </c>
      <c r="K552" s="14"/>
      <c r="O552" s="9"/>
      <c r="P552" s="8"/>
    </row>
    <row r="553" spans="3:16" x14ac:dyDescent="0.2">
      <c r="C553" s="140">
        <f t="shared" si="28"/>
        <v>18</v>
      </c>
      <c r="D553" s="141" t="str">
        <f t="shared" si="29"/>
        <v>Mĩ thuật</v>
      </c>
      <c r="E553" s="8" t="str">
        <f t="shared" si="30"/>
        <v>18Mĩ thuật</v>
      </c>
      <c r="F553" s="142">
        <v>18</v>
      </c>
      <c r="G553" s="143" t="s">
        <v>22</v>
      </c>
      <c r="H553" s="143"/>
      <c r="I553" s="143"/>
      <c r="J553" s="147" t="s">
        <v>306</v>
      </c>
      <c r="K553" s="14"/>
      <c r="O553" s="9"/>
      <c r="P553" s="8"/>
    </row>
    <row r="554" spans="3:16" x14ac:dyDescent="0.2">
      <c r="C554" s="140">
        <f t="shared" si="28"/>
        <v>19</v>
      </c>
      <c r="D554" s="141" t="str">
        <f t="shared" si="29"/>
        <v>Mĩ thuật</v>
      </c>
      <c r="E554" s="8" t="str">
        <f t="shared" si="30"/>
        <v>19Mĩ thuật</v>
      </c>
      <c r="F554" s="142">
        <v>19</v>
      </c>
      <c r="G554" s="143" t="s">
        <v>22</v>
      </c>
      <c r="H554" s="143"/>
      <c r="I554" s="143"/>
      <c r="J554" s="147" t="s">
        <v>307</v>
      </c>
      <c r="K554" s="14"/>
      <c r="O554" s="9"/>
      <c r="P554" s="8"/>
    </row>
    <row r="555" spans="3:16" x14ac:dyDescent="0.2">
      <c r="C555" s="140">
        <f t="shared" si="28"/>
        <v>20</v>
      </c>
      <c r="D555" s="141" t="str">
        <f t="shared" si="29"/>
        <v>Mĩ thuật</v>
      </c>
      <c r="E555" s="8" t="str">
        <f t="shared" si="30"/>
        <v>20Mĩ thuật</v>
      </c>
      <c r="F555" s="142">
        <v>20</v>
      </c>
      <c r="G555" s="143" t="s">
        <v>22</v>
      </c>
      <c r="H555" s="143"/>
      <c r="I555" s="143"/>
      <c r="J555" s="147" t="s">
        <v>307</v>
      </c>
      <c r="K555" s="14"/>
      <c r="O555" s="9"/>
      <c r="P555" s="8"/>
    </row>
    <row r="556" spans="3:16" x14ac:dyDescent="0.2">
      <c r="C556" s="140">
        <f t="shared" si="28"/>
        <v>21</v>
      </c>
      <c r="D556" s="141" t="str">
        <f t="shared" si="29"/>
        <v>Mĩ thuật</v>
      </c>
      <c r="E556" s="8" t="str">
        <f t="shared" si="30"/>
        <v>21Mĩ thuật</v>
      </c>
      <c r="F556" s="142">
        <v>21</v>
      </c>
      <c r="G556" s="143" t="s">
        <v>22</v>
      </c>
      <c r="H556" s="143"/>
      <c r="I556" s="143"/>
      <c r="J556" s="147" t="s">
        <v>307</v>
      </c>
      <c r="K556" s="14"/>
      <c r="O556" s="9"/>
      <c r="P556" s="8"/>
    </row>
    <row r="557" spans="3:16" x14ac:dyDescent="0.2">
      <c r="C557" s="140">
        <f t="shared" si="28"/>
        <v>22</v>
      </c>
      <c r="D557" s="141" t="str">
        <f t="shared" si="29"/>
        <v>Mĩ thuật</v>
      </c>
      <c r="E557" s="8" t="str">
        <f t="shared" si="30"/>
        <v>22Mĩ thuật</v>
      </c>
      <c r="F557" s="142">
        <v>22</v>
      </c>
      <c r="G557" s="14" t="s">
        <v>22</v>
      </c>
      <c r="H557" s="14"/>
      <c r="I557" s="14"/>
      <c r="J557" s="147" t="s">
        <v>308</v>
      </c>
      <c r="K557" s="14"/>
      <c r="O557" s="9"/>
      <c r="P557" s="8"/>
    </row>
    <row r="558" spans="3:16" x14ac:dyDescent="0.2">
      <c r="C558" s="140">
        <f t="shared" si="28"/>
        <v>23</v>
      </c>
      <c r="D558" s="141" t="str">
        <f t="shared" si="29"/>
        <v>Mĩ thuật</v>
      </c>
      <c r="E558" s="8" t="str">
        <f t="shared" si="30"/>
        <v>23Mĩ thuật</v>
      </c>
      <c r="F558" s="142">
        <v>23</v>
      </c>
      <c r="G558" s="14" t="s">
        <v>22</v>
      </c>
      <c r="H558" s="14"/>
      <c r="I558" s="14"/>
      <c r="J558" s="147" t="s">
        <v>308</v>
      </c>
      <c r="K558" s="14"/>
      <c r="O558" s="9"/>
      <c r="P558" s="8"/>
    </row>
    <row r="559" spans="3:16" x14ac:dyDescent="0.2">
      <c r="C559" s="140">
        <f t="shared" si="28"/>
        <v>24</v>
      </c>
      <c r="D559" s="141" t="str">
        <f t="shared" si="29"/>
        <v>Mĩ thuật</v>
      </c>
      <c r="E559" s="8" t="str">
        <f t="shared" si="30"/>
        <v>24Mĩ thuật</v>
      </c>
      <c r="F559" s="142">
        <v>24</v>
      </c>
      <c r="G559" s="143" t="s">
        <v>22</v>
      </c>
      <c r="H559" s="143"/>
      <c r="I559" s="143"/>
      <c r="J559" s="147" t="s">
        <v>308</v>
      </c>
      <c r="K559" s="14"/>
      <c r="O559" s="9"/>
      <c r="P559" s="8"/>
    </row>
    <row r="560" spans="3:16" x14ac:dyDescent="0.2">
      <c r="C560" s="140">
        <f t="shared" si="28"/>
        <v>25</v>
      </c>
      <c r="D560" s="141" t="str">
        <f t="shared" si="29"/>
        <v>Mĩ thuật</v>
      </c>
      <c r="E560" s="8" t="str">
        <f t="shared" si="30"/>
        <v>25Mĩ thuật</v>
      </c>
      <c r="F560" s="142">
        <v>25</v>
      </c>
      <c r="G560" s="143" t="s">
        <v>22</v>
      </c>
      <c r="H560" s="143"/>
      <c r="I560" s="143"/>
      <c r="J560" s="147" t="s">
        <v>309</v>
      </c>
      <c r="K560" s="14"/>
      <c r="O560" s="9"/>
      <c r="P560" s="8"/>
    </row>
    <row r="561" spans="3:16" x14ac:dyDescent="0.2">
      <c r="C561" s="140">
        <f t="shared" si="28"/>
        <v>26</v>
      </c>
      <c r="D561" s="141" t="str">
        <f t="shared" si="29"/>
        <v>Mĩ thuật</v>
      </c>
      <c r="E561" s="8" t="str">
        <f t="shared" si="30"/>
        <v>26Mĩ thuật</v>
      </c>
      <c r="F561" s="142">
        <v>26</v>
      </c>
      <c r="G561" s="143" t="s">
        <v>22</v>
      </c>
      <c r="H561" s="143"/>
      <c r="I561" s="143"/>
      <c r="J561" s="145" t="s">
        <v>309</v>
      </c>
      <c r="K561" s="14"/>
      <c r="O561" s="9"/>
      <c r="P561" s="8"/>
    </row>
    <row r="562" spans="3:16" x14ac:dyDescent="0.2">
      <c r="C562" s="140">
        <f t="shared" si="28"/>
        <v>27</v>
      </c>
      <c r="D562" s="141" t="str">
        <f t="shared" si="29"/>
        <v>Mĩ thuật</v>
      </c>
      <c r="E562" s="8" t="str">
        <f t="shared" si="30"/>
        <v>27Mĩ thuật</v>
      </c>
      <c r="F562" s="142">
        <v>27</v>
      </c>
      <c r="G562" s="143" t="s">
        <v>22</v>
      </c>
      <c r="H562" s="143"/>
      <c r="I562" s="143"/>
      <c r="J562" s="145" t="s">
        <v>310</v>
      </c>
      <c r="K562" s="14"/>
      <c r="O562" s="9"/>
      <c r="P562" s="8"/>
    </row>
    <row r="563" spans="3:16" x14ac:dyDescent="0.2">
      <c r="C563" s="140">
        <f t="shared" si="28"/>
        <v>28</v>
      </c>
      <c r="D563" s="141" t="str">
        <f t="shared" si="29"/>
        <v>Mĩ thuật</v>
      </c>
      <c r="E563" s="8" t="str">
        <f t="shared" si="30"/>
        <v>28Mĩ thuật</v>
      </c>
      <c r="F563" s="142">
        <v>28</v>
      </c>
      <c r="G563" s="143" t="s">
        <v>22</v>
      </c>
      <c r="H563" s="143"/>
      <c r="I563" s="143"/>
      <c r="J563" s="145" t="s">
        <v>310</v>
      </c>
      <c r="K563" s="14"/>
      <c r="O563" s="9"/>
      <c r="P563" s="8"/>
    </row>
    <row r="564" spans="3:16" x14ac:dyDescent="0.2">
      <c r="C564" s="140">
        <f t="shared" si="28"/>
        <v>29</v>
      </c>
      <c r="D564" s="141" t="str">
        <f t="shared" si="29"/>
        <v>Mĩ thuật</v>
      </c>
      <c r="E564" s="8" t="str">
        <f t="shared" si="30"/>
        <v>29Mĩ thuật</v>
      </c>
      <c r="F564" s="142">
        <v>29</v>
      </c>
      <c r="G564" s="143" t="s">
        <v>22</v>
      </c>
      <c r="H564" s="143"/>
      <c r="I564" s="143"/>
      <c r="J564" s="145" t="s">
        <v>311</v>
      </c>
      <c r="K564" s="14"/>
      <c r="O564" s="9"/>
      <c r="P564" s="8"/>
    </row>
    <row r="565" spans="3:16" x14ac:dyDescent="0.2">
      <c r="C565" s="140">
        <f t="shared" si="28"/>
        <v>30</v>
      </c>
      <c r="D565" s="141" t="str">
        <f t="shared" si="29"/>
        <v>Mĩ thuật</v>
      </c>
      <c r="E565" s="8" t="str">
        <f t="shared" si="30"/>
        <v>30Mĩ thuật</v>
      </c>
      <c r="F565" s="142">
        <v>30</v>
      </c>
      <c r="G565" s="143" t="s">
        <v>22</v>
      </c>
      <c r="H565" s="143"/>
      <c r="I565" s="143"/>
      <c r="J565" s="145" t="s">
        <v>311</v>
      </c>
      <c r="K565" s="14"/>
      <c r="O565" s="9"/>
      <c r="P565" s="8"/>
    </row>
    <row r="566" spans="3:16" x14ac:dyDescent="0.2">
      <c r="C566" s="140">
        <f t="shared" si="28"/>
        <v>31</v>
      </c>
      <c r="D566" s="141" t="str">
        <f t="shared" si="29"/>
        <v>Mĩ thuật</v>
      </c>
      <c r="E566" s="8" t="str">
        <f t="shared" si="30"/>
        <v>31Mĩ thuật</v>
      </c>
      <c r="F566" s="142">
        <v>31</v>
      </c>
      <c r="G566" s="143" t="s">
        <v>22</v>
      </c>
      <c r="H566" s="143"/>
      <c r="I566" s="143"/>
      <c r="J566" s="145" t="s">
        <v>311</v>
      </c>
      <c r="K566" s="14"/>
      <c r="O566" s="9"/>
      <c r="P566" s="8"/>
    </row>
    <row r="567" spans="3:16" x14ac:dyDescent="0.2">
      <c r="C567" s="140">
        <f t="shared" si="28"/>
        <v>32</v>
      </c>
      <c r="D567" s="141" t="str">
        <f t="shared" si="29"/>
        <v>Mĩ thuật</v>
      </c>
      <c r="E567" s="8" t="str">
        <f t="shared" si="30"/>
        <v>32Mĩ thuật</v>
      </c>
      <c r="F567" s="142">
        <v>32</v>
      </c>
      <c r="G567" s="143" t="s">
        <v>22</v>
      </c>
      <c r="H567" s="143"/>
      <c r="I567" s="143"/>
      <c r="J567" s="145" t="s">
        <v>312</v>
      </c>
      <c r="K567" s="14"/>
      <c r="O567" s="9"/>
      <c r="P567" s="8"/>
    </row>
    <row r="568" spans="3:16" x14ac:dyDescent="0.2">
      <c r="C568" s="140">
        <f t="shared" si="28"/>
        <v>33</v>
      </c>
      <c r="D568" s="141" t="str">
        <f t="shared" si="29"/>
        <v>Mĩ thuật</v>
      </c>
      <c r="E568" s="8" t="str">
        <f t="shared" si="30"/>
        <v>33Mĩ thuật</v>
      </c>
      <c r="F568" s="142">
        <v>33</v>
      </c>
      <c r="G568" s="143" t="s">
        <v>22</v>
      </c>
      <c r="H568" s="143"/>
      <c r="I568" s="143"/>
      <c r="J568" s="145" t="s">
        <v>312</v>
      </c>
      <c r="K568" s="14"/>
      <c r="O568" s="9"/>
      <c r="P568" s="8"/>
    </row>
    <row r="569" spans="3:16" x14ac:dyDescent="0.2">
      <c r="C569" s="140">
        <f t="shared" si="28"/>
        <v>34</v>
      </c>
      <c r="D569" s="141" t="str">
        <f t="shared" si="29"/>
        <v>Mĩ thuật</v>
      </c>
      <c r="E569" s="8" t="str">
        <f t="shared" si="30"/>
        <v>34Mĩ thuật</v>
      </c>
      <c r="F569" s="142">
        <v>34</v>
      </c>
      <c r="G569" s="143" t="s">
        <v>22</v>
      </c>
      <c r="H569" s="143"/>
      <c r="I569" s="143"/>
      <c r="J569" s="145" t="s">
        <v>313</v>
      </c>
      <c r="K569" s="14"/>
      <c r="O569" s="9"/>
      <c r="P569" s="8"/>
    </row>
    <row r="570" spans="3:16" x14ac:dyDescent="0.2">
      <c r="C570" s="140">
        <f t="shared" si="28"/>
        <v>35</v>
      </c>
      <c r="D570" s="141" t="str">
        <f t="shared" si="29"/>
        <v>Mĩ thuật</v>
      </c>
      <c r="E570" s="8" t="str">
        <f t="shared" si="30"/>
        <v>35Mĩ thuật</v>
      </c>
      <c r="F570" s="142">
        <v>35</v>
      </c>
      <c r="G570" s="143" t="s">
        <v>22</v>
      </c>
      <c r="H570" s="143"/>
      <c r="I570" s="143"/>
      <c r="J570" s="145" t="s">
        <v>313</v>
      </c>
      <c r="K570" s="14"/>
      <c r="O570" s="9"/>
      <c r="P570" s="8"/>
    </row>
    <row r="571" spans="3:16" x14ac:dyDescent="0.2">
      <c r="C571" s="140">
        <f t="shared" si="28"/>
        <v>1</v>
      </c>
      <c r="D571" s="141" t="str">
        <f t="shared" si="29"/>
        <v>Mĩ thuật TC</v>
      </c>
      <c r="E571" s="8" t="str">
        <f t="shared" si="30"/>
        <v>1Mĩ thuật TC</v>
      </c>
      <c r="F571" s="142">
        <v>1</v>
      </c>
      <c r="G571" s="143" t="s">
        <v>314</v>
      </c>
      <c r="H571" s="143"/>
      <c r="I571" s="143"/>
      <c r="J571" s="145" t="s">
        <v>690</v>
      </c>
      <c r="K571" s="14"/>
      <c r="O571" s="9"/>
      <c r="P571" s="8"/>
    </row>
    <row r="572" spans="3:16" x14ac:dyDescent="0.2">
      <c r="C572" s="140">
        <f t="shared" si="28"/>
        <v>2</v>
      </c>
      <c r="D572" s="141" t="str">
        <f t="shared" si="29"/>
        <v>Mĩ thuật TC</v>
      </c>
      <c r="E572" s="8" t="str">
        <f t="shared" si="30"/>
        <v>2Mĩ thuật TC</v>
      </c>
      <c r="F572" s="142">
        <v>2</v>
      </c>
      <c r="G572" s="143" t="s">
        <v>314</v>
      </c>
      <c r="H572" s="143"/>
      <c r="I572" s="143"/>
      <c r="J572" s="145" t="s">
        <v>691</v>
      </c>
      <c r="K572" s="14"/>
      <c r="O572" s="9"/>
      <c r="P572" s="8"/>
    </row>
    <row r="573" spans="3:16" x14ac:dyDescent="0.2">
      <c r="C573" s="140">
        <f t="shared" si="28"/>
        <v>3</v>
      </c>
      <c r="D573" s="141" t="str">
        <f t="shared" si="29"/>
        <v>Mĩ thuật TC</v>
      </c>
      <c r="E573" s="8" t="str">
        <f t="shared" si="30"/>
        <v>3Mĩ thuật TC</v>
      </c>
      <c r="F573" s="142">
        <v>3</v>
      </c>
      <c r="G573" s="143" t="s">
        <v>314</v>
      </c>
      <c r="H573" s="143"/>
      <c r="I573" s="143"/>
      <c r="J573" s="145" t="s">
        <v>692</v>
      </c>
      <c r="K573" s="14"/>
      <c r="O573" s="9"/>
      <c r="P573" s="8"/>
    </row>
    <row r="574" spans="3:16" x14ac:dyDescent="0.2">
      <c r="C574" s="140">
        <f t="shared" si="28"/>
        <v>4</v>
      </c>
      <c r="D574" s="141" t="str">
        <f t="shared" si="29"/>
        <v>Mĩ thuật TC</v>
      </c>
      <c r="E574" s="8" t="str">
        <f t="shared" si="30"/>
        <v>4Mĩ thuật TC</v>
      </c>
      <c r="F574" s="142">
        <v>4</v>
      </c>
      <c r="G574" s="143" t="s">
        <v>314</v>
      </c>
      <c r="H574" s="143"/>
      <c r="I574" s="143"/>
      <c r="J574" s="145" t="s">
        <v>693</v>
      </c>
      <c r="K574" s="14"/>
      <c r="O574" s="9"/>
      <c r="P574" s="8"/>
    </row>
    <row r="575" spans="3:16" x14ac:dyDescent="0.2">
      <c r="C575" s="140">
        <f t="shared" si="28"/>
        <v>5</v>
      </c>
      <c r="D575" s="141" t="str">
        <f t="shared" si="29"/>
        <v>Mĩ thuật TC</v>
      </c>
      <c r="E575" s="8" t="str">
        <f t="shared" si="30"/>
        <v>5Mĩ thuật TC</v>
      </c>
      <c r="F575" s="142">
        <v>5</v>
      </c>
      <c r="G575" s="143" t="s">
        <v>314</v>
      </c>
      <c r="H575" s="143"/>
      <c r="I575" s="143"/>
      <c r="J575" s="145" t="s">
        <v>694</v>
      </c>
      <c r="K575" s="14"/>
      <c r="O575" s="9"/>
      <c r="P575" s="8"/>
    </row>
    <row r="576" spans="3:16" x14ac:dyDescent="0.2">
      <c r="C576" s="140">
        <f t="shared" si="28"/>
        <v>6</v>
      </c>
      <c r="D576" s="141" t="str">
        <f t="shared" si="29"/>
        <v>Mĩ thuật TC</v>
      </c>
      <c r="E576" s="8" t="str">
        <f t="shared" si="30"/>
        <v>6Mĩ thuật TC</v>
      </c>
      <c r="F576" s="142">
        <v>6</v>
      </c>
      <c r="G576" s="143" t="s">
        <v>314</v>
      </c>
      <c r="H576" s="143"/>
      <c r="I576" s="143"/>
      <c r="J576" s="145" t="s">
        <v>695</v>
      </c>
      <c r="K576" s="14"/>
      <c r="O576" s="9"/>
      <c r="P576" s="8"/>
    </row>
    <row r="577" spans="3:16" x14ac:dyDescent="0.2">
      <c r="C577" s="140">
        <f t="shared" si="28"/>
        <v>7</v>
      </c>
      <c r="D577" s="141" t="str">
        <f t="shared" si="29"/>
        <v>Mĩ thuật TC</v>
      </c>
      <c r="E577" s="8" t="str">
        <f t="shared" si="30"/>
        <v>7Mĩ thuật TC</v>
      </c>
      <c r="F577" s="142">
        <v>7</v>
      </c>
      <c r="G577" s="143" t="s">
        <v>314</v>
      </c>
      <c r="H577" s="143"/>
      <c r="I577" s="143"/>
      <c r="J577" s="145" t="s">
        <v>696</v>
      </c>
      <c r="K577" s="14"/>
      <c r="O577" s="9"/>
      <c r="P577" s="8"/>
    </row>
    <row r="578" spans="3:16" x14ac:dyDescent="0.2">
      <c r="C578" s="140">
        <f t="shared" si="28"/>
        <v>8</v>
      </c>
      <c r="D578" s="141" t="str">
        <f t="shared" si="29"/>
        <v>Mĩ thuật TC</v>
      </c>
      <c r="E578" s="8" t="str">
        <f t="shared" si="30"/>
        <v>8Mĩ thuật TC</v>
      </c>
      <c r="F578" s="142">
        <v>8</v>
      </c>
      <c r="G578" s="143" t="s">
        <v>314</v>
      </c>
      <c r="H578" s="143"/>
      <c r="I578" s="143"/>
      <c r="J578" s="145" t="s">
        <v>696</v>
      </c>
      <c r="K578" s="14"/>
      <c r="O578" s="9"/>
      <c r="P578" s="8"/>
    </row>
    <row r="579" spans="3:16" x14ac:dyDescent="0.2">
      <c r="C579" s="140">
        <f t="shared" si="28"/>
        <v>9</v>
      </c>
      <c r="D579" s="141" t="str">
        <f t="shared" si="29"/>
        <v>Mĩ thuật TC</v>
      </c>
      <c r="E579" s="8" t="str">
        <f t="shared" si="30"/>
        <v>9Mĩ thuật TC</v>
      </c>
      <c r="F579" s="142">
        <v>9</v>
      </c>
      <c r="G579" s="143" t="s">
        <v>314</v>
      </c>
      <c r="H579" s="143"/>
      <c r="I579" s="143"/>
      <c r="J579" s="145" t="s">
        <v>697</v>
      </c>
      <c r="K579" s="14"/>
      <c r="O579" s="9"/>
      <c r="P579" s="8"/>
    </row>
    <row r="580" spans="3:16" x14ac:dyDescent="0.2">
      <c r="C580" s="140">
        <f t="shared" si="28"/>
        <v>10</v>
      </c>
      <c r="D580" s="141" t="str">
        <f t="shared" si="29"/>
        <v>Mĩ thuật TC</v>
      </c>
      <c r="E580" s="8" t="str">
        <f t="shared" si="30"/>
        <v>10Mĩ thuật TC</v>
      </c>
      <c r="F580" s="142">
        <v>10</v>
      </c>
      <c r="G580" s="143" t="s">
        <v>314</v>
      </c>
      <c r="H580" s="143"/>
      <c r="I580" s="143"/>
      <c r="J580" s="145" t="s">
        <v>698</v>
      </c>
      <c r="K580" s="14"/>
      <c r="O580" s="9"/>
      <c r="P580" s="8"/>
    </row>
    <row r="581" spans="3:16" x14ac:dyDescent="0.2">
      <c r="C581" s="140">
        <f t="shared" si="28"/>
        <v>11</v>
      </c>
      <c r="D581" s="141" t="str">
        <f t="shared" si="29"/>
        <v>Mĩ thuật TC</v>
      </c>
      <c r="E581" s="8" t="str">
        <f t="shared" si="30"/>
        <v>11Mĩ thuật TC</v>
      </c>
      <c r="F581" s="142">
        <v>11</v>
      </c>
      <c r="G581" s="143" t="s">
        <v>314</v>
      </c>
      <c r="H581" s="143"/>
      <c r="I581" s="143"/>
      <c r="J581" s="145" t="s">
        <v>698</v>
      </c>
      <c r="K581" s="14"/>
      <c r="O581" s="9"/>
      <c r="P581" s="8"/>
    </row>
    <row r="582" spans="3:16" x14ac:dyDescent="0.2">
      <c r="C582" s="140">
        <f t="shared" si="28"/>
        <v>12</v>
      </c>
      <c r="D582" s="141" t="str">
        <f t="shared" si="29"/>
        <v>Mĩ thuật TC</v>
      </c>
      <c r="E582" s="8" t="str">
        <f t="shared" si="30"/>
        <v>12Mĩ thuật TC</v>
      </c>
      <c r="F582" s="142">
        <v>12</v>
      </c>
      <c r="G582" s="143" t="s">
        <v>314</v>
      </c>
      <c r="H582" s="143"/>
      <c r="I582" s="143"/>
      <c r="J582" s="145" t="s">
        <v>699</v>
      </c>
      <c r="K582" s="14"/>
      <c r="O582" s="9"/>
      <c r="P582" s="8"/>
    </row>
    <row r="583" spans="3:16" x14ac:dyDescent="0.2">
      <c r="C583" s="140">
        <f t="shared" si="28"/>
        <v>13</v>
      </c>
      <c r="D583" s="141" t="str">
        <f t="shared" si="29"/>
        <v>Mĩ thuật TC</v>
      </c>
      <c r="E583" s="8" t="str">
        <f t="shared" si="30"/>
        <v>13Mĩ thuật TC</v>
      </c>
      <c r="F583" s="142">
        <v>13</v>
      </c>
      <c r="G583" s="143" t="s">
        <v>314</v>
      </c>
      <c r="H583" s="143"/>
      <c r="I583" s="143"/>
      <c r="J583" s="145" t="s">
        <v>700</v>
      </c>
      <c r="K583" s="14"/>
      <c r="O583" s="9"/>
      <c r="P583" s="8"/>
    </row>
    <row r="584" spans="3:16" x14ac:dyDescent="0.2">
      <c r="C584" s="140">
        <f t="shared" si="28"/>
        <v>14</v>
      </c>
      <c r="D584" s="141" t="str">
        <f t="shared" si="29"/>
        <v>Mĩ thuật TC</v>
      </c>
      <c r="E584" s="8" t="str">
        <f t="shared" si="30"/>
        <v>14Mĩ thuật TC</v>
      </c>
      <c r="F584" s="142">
        <v>14</v>
      </c>
      <c r="G584" s="143" t="s">
        <v>314</v>
      </c>
      <c r="H584" s="143"/>
      <c r="I584" s="143"/>
      <c r="J584" s="145" t="s">
        <v>701</v>
      </c>
      <c r="K584" s="14"/>
      <c r="O584" s="9"/>
      <c r="P584" s="8"/>
    </row>
    <row r="585" spans="3:16" x14ac:dyDescent="0.2">
      <c r="C585" s="140">
        <f t="shared" si="28"/>
        <v>15</v>
      </c>
      <c r="D585" s="141" t="str">
        <f t="shared" si="29"/>
        <v>Mĩ thuật TC</v>
      </c>
      <c r="E585" s="8" t="str">
        <f t="shared" si="30"/>
        <v>15Mĩ thuật TC</v>
      </c>
      <c r="F585" s="142">
        <v>15</v>
      </c>
      <c r="G585" s="143" t="s">
        <v>314</v>
      </c>
      <c r="H585" s="143"/>
      <c r="I585" s="143"/>
      <c r="J585" s="145" t="s">
        <v>702</v>
      </c>
      <c r="K585" s="14"/>
      <c r="O585" s="9"/>
      <c r="P585" s="8"/>
    </row>
    <row r="586" spans="3:16" x14ac:dyDescent="0.2">
      <c r="C586" s="140">
        <f t="shared" si="28"/>
        <v>16</v>
      </c>
      <c r="D586" s="141" t="str">
        <f t="shared" si="29"/>
        <v>Mĩ thuật TC</v>
      </c>
      <c r="E586" s="8" t="str">
        <f t="shared" si="30"/>
        <v>16Mĩ thuật TC</v>
      </c>
      <c r="F586" s="142">
        <v>16</v>
      </c>
      <c r="G586" s="143" t="s">
        <v>314</v>
      </c>
      <c r="H586" s="143"/>
      <c r="I586" s="143"/>
      <c r="J586" s="145" t="s">
        <v>702</v>
      </c>
      <c r="K586" s="14"/>
      <c r="O586" s="9"/>
      <c r="P586" s="8"/>
    </row>
    <row r="587" spans="3:16" x14ac:dyDescent="0.2">
      <c r="C587" s="140">
        <f t="shared" ref="C587:C650" si="31">IF(G587&lt;&gt;G586,1,C586+1)</f>
        <v>17</v>
      </c>
      <c r="D587" s="141" t="str">
        <f t="shared" si="29"/>
        <v>Mĩ thuật TC</v>
      </c>
      <c r="E587" s="8" t="str">
        <f t="shared" si="30"/>
        <v>17Mĩ thuật TC</v>
      </c>
      <c r="F587" s="142">
        <v>17</v>
      </c>
      <c r="G587" s="143" t="s">
        <v>314</v>
      </c>
      <c r="H587" s="143"/>
      <c r="I587" s="143"/>
      <c r="J587" s="145" t="s">
        <v>703</v>
      </c>
      <c r="K587" s="14"/>
      <c r="O587" s="9"/>
      <c r="P587" s="8"/>
    </row>
    <row r="588" spans="3:16" x14ac:dyDescent="0.2">
      <c r="C588" s="140">
        <f t="shared" si="31"/>
        <v>18</v>
      </c>
      <c r="D588" s="141" t="str">
        <f t="shared" si="29"/>
        <v>Mĩ thuật TC</v>
      </c>
      <c r="E588" s="8" t="str">
        <f t="shared" si="30"/>
        <v>18Mĩ thuật TC</v>
      </c>
      <c r="F588" s="142">
        <v>18</v>
      </c>
      <c r="G588" s="143" t="s">
        <v>314</v>
      </c>
      <c r="H588" s="143"/>
      <c r="I588" s="143"/>
      <c r="J588" s="145" t="s">
        <v>704</v>
      </c>
      <c r="K588" s="14"/>
      <c r="O588" s="9"/>
      <c r="P588" s="8"/>
    </row>
    <row r="589" spans="3:16" x14ac:dyDescent="0.2">
      <c r="C589" s="140">
        <f t="shared" si="31"/>
        <v>19</v>
      </c>
      <c r="D589" s="141" t="str">
        <f t="shared" si="29"/>
        <v>Mĩ thuật TC</v>
      </c>
      <c r="E589" s="8" t="str">
        <f t="shared" si="30"/>
        <v>19Mĩ thuật TC</v>
      </c>
      <c r="F589" s="142">
        <v>19</v>
      </c>
      <c r="G589" s="143" t="s">
        <v>314</v>
      </c>
      <c r="H589" s="143"/>
      <c r="I589" s="143"/>
      <c r="J589" s="145" t="s">
        <v>705</v>
      </c>
      <c r="K589" s="14"/>
      <c r="O589" s="9"/>
      <c r="P589" s="8"/>
    </row>
    <row r="590" spans="3:16" x14ac:dyDescent="0.2">
      <c r="C590" s="140">
        <f t="shared" si="31"/>
        <v>20</v>
      </c>
      <c r="D590" s="141" t="str">
        <f t="shared" si="29"/>
        <v>Mĩ thuật TC</v>
      </c>
      <c r="E590" s="8" t="str">
        <f t="shared" si="30"/>
        <v>20Mĩ thuật TC</v>
      </c>
      <c r="F590" s="142">
        <v>20</v>
      </c>
      <c r="G590" s="143" t="s">
        <v>314</v>
      </c>
      <c r="H590" s="143"/>
      <c r="I590" s="143"/>
      <c r="J590" s="145" t="s">
        <v>705</v>
      </c>
      <c r="K590" s="14"/>
      <c r="O590" s="9"/>
      <c r="P590" s="8"/>
    </row>
    <row r="591" spans="3:16" x14ac:dyDescent="0.2">
      <c r="C591" s="140">
        <f t="shared" si="31"/>
        <v>21</v>
      </c>
      <c r="D591" s="141" t="str">
        <f t="shared" si="29"/>
        <v>Mĩ thuật TC</v>
      </c>
      <c r="E591" s="8" t="str">
        <f t="shared" si="30"/>
        <v>21Mĩ thuật TC</v>
      </c>
      <c r="F591" s="142">
        <v>21</v>
      </c>
      <c r="G591" s="143" t="s">
        <v>314</v>
      </c>
      <c r="H591" s="143"/>
      <c r="I591" s="143"/>
      <c r="J591" s="145" t="s">
        <v>706</v>
      </c>
      <c r="K591" s="14"/>
      <c r="O591" s="9"/>
      <c r="P591" s="8"/>
    </row>
    <row r="592" spans="3:16" x14ac:dyDescent="0.2">
      <c r="C592" s="140">
        <f t="shared" si="31"/>
        <v>22</v>
      </c>
      <c r="D592" s="141" t="str">
        <f t="shared" si="29"/>
        <v>Mĩ thuật TC</v>
      </c>
      <c r="E592" s="8" t="str">
        <f t="shared" si="30"/>
        <v>22Mĩ thuật TC</v>
      </c>
      <c r="F592" s="142">
        <v>22</v>
      </c>
      <c r="G592" s="143" t="s">
        <v>314</v>
      </c>
      <c r="H592" s="143"/>
      <c r="I592" s="143"/>
      <c r="J592" s="145" t="s">
        <v>707</v>
      </c>
      <c r="K592" s="14"/>
      <c r="O592" s="9"/>
      <c r="P592" s="8"/>
    </row>
    <row r="593" spans="3:16" x14ac:dyDescent="0.2">
      <c r="C593" s="140">
        <f t="shared" si="31"/>
        <v>23</v>
      </c>
      <c r="D593" s="141" t="str">
        <f t="shared" si="29"/>
        <v>Mĩ thuật TC</v>
      </c>
      <c r="E593" s="8" t="str">
        <f t="shared" si="30"/>
        <v>23Mĩ thuật TC</v>
      </c>
      <c r="F593" s="142">
        <v>23</v>
      </c>
      <c r="G593" s="143" t="s">
        <v>314</v>
      </c>
      <c r="H593" s="143"/>
      <c r="I593" s="143"/>
      <c r="J593" s="145" t="s">
        <v>708</v>
      </c>
      <c r="K593" s="14"/>
      <c r="O593" s="9"/>
      <c r="P593" s="8"/>
    </row>
    <row r="594" spans="3:16" x14ac:dyDescent="0.2">
      <c r="C594" s="140">
        <f t="shared" si="31"/>
        <v>24</v>
      </c>
      <c r="D594" s="141" t="str">
        <f t="shared" si="29"/>
        <v>Mĩ thuật TC</v>
      </c>
      <c r="E594" s="8" t="str">
        <f t="shared" si="30"/>
        <v>24Mĩ thuật TC</v>
      </c>
      <c r="F594" s="142">
        <v>24</v>
      </c>
      <c r="G594" s="143" t="s">
        <v>314</v>
      </c>
      <c r="H594" s="143"/>
      <c r="I594" s="143"/>
      <c r="J594" s="145" t="s">
        <v>709</v>
      </c>
      <c r="K594" s="14"/>
      <c r="O594" s="9"/>
      <c r="P594" s="8"/>
    </row>
    <row r="595" spans="3:16" x14ac:dyDescent="0.2">
      <c r="C595" s="140">
        <f t="shared" si="31"/>
        <v>25</v>
      </c>
      <c r="D595" s="141" t="str">
        <f t="shared" si="29"/>
        <v>Mĩ thuật TC</v>
      </c>
      <c r="E595" s="8" t="str">
        <f t="shared" si="30"/>
        <v>25Mĩ thuật TC</v>
      </c>
      <c r="F595" s="142">
        <v>25</v>
      </c>
      <c r="G595" s="143" t="s">
        <v>314</v>
      </c>
      <c r="H595" s="143"/>
      <c r="I595" s="143"/>
      <c r="J595" s="145" t="s">
        <v>710</v>
      </c>
      <c r="K595" s="14"/>
      <c r="O595" s="9"/>
      <c r="P595" s="8"/>
    </row>
    <row r="596" spans="3:16" x14ac:dyDescent="0.2">
      <c r="C596" s="140">
        <f t="shared" si="31"/>
        <v>26</v>
      </c>
      <c r="D596" s="141" t="str">
        <f t="shared" si="29"/>
        <v>Mĩ thuật TC</v>
      </c>
      <c r="E596" s="8" t="str">
        <f t="shared" si="30"/>
        <v>26Mĩ thuật TC</v>
      </c>
      <c r="F596" s="142">
        <v>26</v>
      </c>
      <c r="G596" s="143" t="s">
        <v>314</v>
      </c>
      <c r="H596" s="143"/>
      <c r="I596" s="143"/>
      <c r="J596" s="148" t="s">
        <v>710</v>
      </c>
      <c r="K596" s="14"/>
      <c r="O596" s="9"/>
      <c r="P596" s="8"/>
    </row>
    <row r="597" spans="3:16" x14ac:dyDescent="0.2">
      <c r="C597" s="140">
        <f t="shared" si="31"/>
        <v>27</v>
      </c>
      <c r="D597" s="141" t="str">
        <f t="shared" si="29"/>
        <v>Mĩ thuật TC</v>
      </c>
      <c r="E597" s="8" t="str">
        <f t="shared" si="30"/>
        <v>27Mĩ thuật TC</v>
      </c>
      <c r="F597" s="142">
        <v>27</v>
      </c>
      <c r="G597" s="143" t="s">
        <v>314</v>
      </c>
      <c r="H597" s="143"/>
      <c r="I597" s="143"/>
      <c r="J597" s="145" t="s">
        <v>711</v>
      </c>
      <c r="K597" s="14"/>
      <c r="O597" s="9"/>
      <c r="P597" s="8"/>
    </row>
    <row r="598" spans="3:16" x14ac:dyDescent="0.2">
      <c r="C598" s="140">
        <f t="shared" si="31"/>
        <v>28</v>
      </c>
      <c r="D598" s="141" t="str">
        <f t="shared" si="29"/>
        <v>Mĩ thuật TC</v>
      </c>
      <c r="E598" s="8" t="str">
        <f t="shared" si="30"/>
        <v>28Mĩ thuật TC</v>
      </c>
      <c r="F598" s="142">
        <v>28</v>
      </c>
      <c r="G598" s="143" t="s">
        <v>314</v>
      </c>
      <c r="H598" s="143"/>
      <c r="I598" s="143"/>
      <c r="J598" s="145" t="s">
        <v>712</v>
      </c>
      <c r="K598" s="14"/>
      <c r="O598" s="9"/>
      <c r="P598" s="8"/>
    </row>
    <row r="599" spans="3:16" x14ac:dyDescent="0.2">
      <c r="C599" s="140">
        <f t="shared" si="31"/>
        <v>29</v>
      </c>
      <c r="D599" s="141" t="str">
        <f t="shared" si="29"/>
        <v>Mĩ thuật TC</v>
      </c>
      <c r="E599" s="8" t="str">
        <f t="shared" si="30"/>
        <v>29Mĩ thuật TC</v>
      </c>
      <c r="F599" s="142">
        <v>29</v>
      </c>
      <c r="G599" s="143" t="s">
        <v>314</v>
      </c>
      <c r="H599" s="143"/>
      <c r="I599" s="143"/>
      <c r="J599" s="145" t="s">
        <v>713</v>
      </c>
      <c r="K599" s="14"/>
      <c r="O599" s="9"/>
      <c r="P599" s="8"/>
    </row>
    <row r="600" spans="3:16" x14ac:dyDescent="0.2">
      <c r="C600" s="140">
        <f t="shared" si="31"/>
        <v>30</v>
      </c>
      <c r="D600" s="141" t="str">
        <f t="shared" si="29"/>
        <v>Mĩ thuật TC</v>
      </c>
      <c r="E600" s="8" t="str">
        <f t="shared" si="30"/>
        <v>30Mĩ thuật TC</v>
      </c>
      <c r="F600" s="142">
        <v>30</v>
      </c>
      <c r="G600" s="143" t="s">
        <v>314</v>
      </c>
      <c r="H600" s="143"/>
      <c r="I600" s="143"/>
      <c r="J600" s="145" t="s">
        <v>714</v>
      </c>
      <c r="K600" s="14"/>
      <c r="O600" s="9"/>
      <c r="P600" s="8"/>
    </row>
    <row r="601" spans="3:16" x14ac:dyDescent="0.2">
      <c r="C601" s="140">
        <f t="shared" si="31"/>
        <v>31</v>
      </c>
      <c r="D601" s="141" t="str">
        <f t="shared" si="29"/>
        <v>Mĩ thuật TC</v>
      </c>
      <c r="E601" s="8" t="str">
        <f t="shared" si="30"/>
        <v>31Mĩ thuật TC</v>
      </c>
      <c r="F601" s="142">
        <v>31</v>
      </c>
      <c r="G601" s="143" t="s">
        <v>314</v>
      </c>
      <c r="H601" s="143"/>
      <c r="I601" s="143"/>
      <c r="J601" s="145" t="s">
        <v>714</v>
      </c>
      <c r="K601" s="14"/>
      <c r="O601" s="9"/>
      <c r="P601" s="8"/>
    </row>
    <row r="602" spans="3:16" x14ac:dyDescent="0.2">
      <c r="C602" s="140">
        <f t="shared" si="31"/>
        <v>32</v>
      </c>
      <c r="D602" s="141" t="str">
        <f t="shared" si="29"/>
        <v>Mĩ thuật TC</v>
      </c>
      <c r="E602" s="8" t="str">
        <f t="shared" si="30"/>
        <v>32Mĩ thuật TC</v>
      </c>
      <c r="F602" s="142">
        <v>32</v>
      </c>
      <c r="G602" s="143" t="s">
        <v>314</v>
      </c>
      <c r="H602" s="143"/>
      <c r="I602" s="143"/>
      <c r="J602" s="145" t="s">
        <v>715</v>
      </c>
      <c r="K602" s="14"/>
      <c r="O602" s="9"/>
      <c r="P602" s="8"/>
    </row>
    <row r="603" spans="3:16" x14ac:dyDescent="0.2">
      <c r="C603" s="140">
        <f t="shared" si="31"/>
        <v>33</v>
      </c>
      <c r="D603" s="141" t="str">
        <f t="shared" si="29"/>
        <v>Mĩ thuật TC</v>
      </c>
      <c r="E603" s="8" t="str">
        <f t="shared" si="30"/>
        <v>33Mĩ thuật TC</v>
      </c>
      <c r="F603" s="142">
        <v>33</v>
      </c>
      <c r="G603" s="143" t="s">
        <v>314</v>
      </c>
      <c r="H603" s="143"/>
      <c r="I603" s="143"/>
      <c r="J603" s="145" t="s">
        <v>716</v>
      </c>
      <c r="K603" s="14"/>
      <c r="O603" s="9"/>
      <c r="P603" s="8"/>
    </row>
    <row r="604" spans="3:16" x14ac:dyDescent="0.2">
      <c r="C604" s="140">
        <f t="shared" si="31"/>
        <v>34</v>
      </c>
      <c r="D604" s="141" t="str">
        <f t="shared" si="29"/>
        <v>Mĩ thuật TC</v>
      </c>
      <c r="E604" s="8" t="str">
        <f t="shared" si="30"/>
        <v>34Mĩ thuật TC</v>
      </c>
      <c r="F604" s="142">
        <v>34</v>
      </c>
      <c r="G604" s="143" t="s">
        <v>314</v>
      </c>
      <c r="H604" s="143"/>
      <c r="I604" s="143"/>
      <c r="J604" s="145" t="s">
        <v>717</v>
      </c>
      <c r="K604" s="14"/>
      <c r="O604" s="9"/>
      <c r="P604" s="8"/>
    </row>
    <row r="605" spans="3:16" x14ac:dyDescent="0.2">
      <c r="C605" s="140">
        <f t="shared" si="31"/>
        <v>35</v>
      </c>
      <c r="D605" s="141" t="str">
        <f t="shared" ref="D605:D668" si="32">+VLOOKUP(G605,$L$10:$M$50,2,0)</f>
        <v>Mĩ thuật TC</v>
      </c>
      <c r="E605" s="8" t="str">
        <f t="shared" ref="E605:E668" si="33">+C605&amp;D605</f>
        <v>35Mĩ thuật TC</v>
      </c>
      <c r="F605" s="142">
        <v>35</v>
      </c>
      <c r="G605" s="143" t="s">
        <v>314</v>
      </c>
      <c r="H605" s="143"/>
      <c r="I605" s="143"/>
      <c r="J605" s="145" t="s">
        <v>717</v>
      </c>
      <c r="K605" s="14"/>
      <c r="O605" s="9"/>
      <c r="P605" s="8"/>
    </row>
    <row r="606" spans="3:16" x14ac:dyDescent="0.2">
      <c r="C606" s="140">
        <f t="shared" si="31"/>
        <v>1</v>
      </c>
      <c r="D606" s="141" t="str">
        <f t="shared" si="32"/>
        <v>Thể dục TC</v>
      </c>
      <c r="E606" s="8" t="str">
        <f t="shared" si="33"/>
        <v>1Thể dục TC</v>
      </c>
      <c r="F606" s="142">
        <v>1</v>
      </c>
      <c r="G606" s="143" t="s">
        <v>315</v>
      </c>
      <c r="H606" s="143"/>
      <c r="I606" s="143"/>
      <c r="J606" s="195" t="s">
        <v>881</v>
      </c>
      <c r="K606" s="14"/>
      <c r="O606" s="9"/>
      <c r="P606" s="8"/>
    </row>
    <row r="607" spans="3:16" x14ac:dyDescent="0.2">
      <c r="C607" s="140">
        <f t="shared" si="31"/>
        <v>2</v>
      </c>
      <c r="D607" s="141" t="str">
        <f t="shared" si="32"/>
        <v>Thể dục TC</v>
      </c>
      <c r="E607" s="8" t="str">
        <f t="shared" si="33"/>
        <v>2Thể dục TC</v>
      </c>
      <c r="F607" s="142">
        <v>2</v>
      </c>
      <c r="G607" s="143" t="s">
        <v>315</v>
      </c>
      <c r="H607" s="143"/>
      <c r="I607" s="143"/>
      <c r="J607" s="195" t="s">
        <v>882</v>
      </c>
      <c r="K607" s="14"/>
      <c r="O607" s="9"/>
      <c r="P607" s="8"/>
    </row>
    <row r="608" spans="3:16" x14ac:dyDescent="0.2">
      <c r="C608" s="140">
        <f t="shared" si="31"/>
        <v>3</v>
      </c>
      <c r="D608" s="141" t="str">
        <f t="shared" si="32"/>
        <v>Thể dục TC</v>
      </c>
      <c r="E608" s="8" t="str">
        <f t="shared" si="33"/>
        <v>3Thể dục TC</v>
      </c>
      <c r="F608" s="142">
        <v>3</v>
      </c>
      <c r="G608" s="143" t="s">
        <v>315</v>
      </c>
      <c r="H608" s="143"/>
      <c r="I608" s="143"/>
      <c r="J608" s="195" t="s">
        <v>883</v>
      </c>
      <c r="K608" s="14"/>
      <c r="O608" s="9"/>
      <c r="P608" s="8"/>
    </row>
    <row r="609" spans="3:16" x14ac:dyDescent="0.2">
      <c r="C609" s="140">
        <f t="shared" si="31"/>
        <v>4</v>
      </c>
      <c r="D609" s="141" t="str">
        <f t="shared" si="32"/>
        <v>Thể dục TC</v>
      </c>
      <c r="E609" s="8" t="str">
        <f t="shared" si="33"/>
        <v>4Thể dục TC</v>
      </c>
      <c r="F609" s="142">
        <v>4</v>
      </c>
      <c r="G609" s="143" t="s">
        <v>315</v>
      </c>
      <c r="H609" s="143"/>
      <c r="I609" s="143"/>
      <c r="J609" s="195" t="s">
        <v>884</v>
      </c>
      <c r="K609" s="14"/>
      <c r="O609" s="9"/>
      <c r="P609" s="8"/>
    </row>
    <row r="610" spans="3:16" x14ac:dyDescent="0.2">
      <c r="C610" s="140">
        <f t="shared" si="31"/>
        <v>5</v>
      </c>
      <c r="D610" s="141" t="str">
        <f t="shared" si="32"/>
        <v>Thể dục TC</v>
      </c>
      <c r="E610" s="8" t="str">
        <f t="shared" si="33"/>
        <v>5Thể dục TC</v>
      </c>
      <c r="F610" s="142">
        <v>5</v>
      </c>
      <c r="G610" s="143" t="s">
        <v>315</v>
      </c>
      <c r="H610" s="143"/>
      <c r="I610" s="143"/>
      <c r="J610" s="195" t="s">
        <v>885</v>
      </c>
      <c r="K610" s="14"/>
      <c r="O610" s="9"/>
      <c r="P610" s="8"/>
    </row>
    <row r="611" spans="3:16" x14ac:dyDescent="0.2">
      <c r="C611" s="140">
        <f t="shared" si="31"/>
        <v>6</v>
      </c>
      <c r="D611" s="141" t="str">
        <f t="shared" si="32"/>
        <v>Thể dục TC</v>
      </c>
      <c r="E611" s="8" t="str">
        <f t="shared" si="33"/>
        <v>6Thể dục TC</v>
      </c>
      <c r="F611" s="142">
        <v>6</v>
      </c>
      <c r="G611" s="143" t="s">
        <v>315</v>
      </c>
      <c r="H611" s="143"/>
      <c r="I611" s="143"/>
      <c r="J611" s="195" t="s">
        <v>885</v>
      </c>
      <c r="K611" s="14"/>
      <c r="O611" s="9"/>
      <c r="P611" s="8"/>
    </row>
    <row r="612" spans="3:16" x14ac:dyDescent="0.2">
      <c r="C612" s="140">
        <f t="shared" si="31"/>
        <v>7</v>
      </c>
      <c r="D612" s="141" t="str">
        <f t="shared" si="32"/>
        <v>Thể dục TC</v>
      </c>
      <c r="E612" s="8" t="str">
        <f t="shared" si="33"/>
        <v>7Thể dục TC</v>
      </c>
      <c r="F612" s="142">
        <v>7</v>
      </c>
      <c r="G612" s="143" t="s">
        <v>315</v>
      </c>
      <c r="H612" s="143"/>
      <c r="I612" s="143"/>
      <c r="J612" s="195" t="s">
        <v>886</v>
      </c>
      <c r="K612" s="14"/>
      <c r="O612" s="9"/>
      <c r="P612" s="8"/>
    </row>
    <row r="613" spans="3:16" x14ac:dyDescent="0.2">
      <c r="C613" s="140">
        <f t="shared" si="31"/>
        <v>8</v>
      </c>
      <c r="D613" s="141" t="str">
        <f t="shared" si="32"/>
        <v>Thể dục TC</v>
      </c>
      <c r="E613" s="8" t="str">
        <f t="shared" si="33"/>
        <v>8Thể dục TC</v>
      </c>
      <c r="F613" s="142">
        <v>8</v>
      </c>
      <c r="G613" s="143" t="s">
        <v>315</v>
      </c>
      <c r="H613" s="143"/>
      <c r="I613" s="143"/>
      <c r="J613" s="195" t="s">
        <v>887</v>
      </c>
      <c r="K613" s="14"/>
      <c r="O613" s="9"/>
      <c r="P613" s="8"/>
    </row>
    <row r="614" spans="3:16" x14ac:dyDescent="0.2">
      <c r="C614" s="140">
        <f t="shared" si="31"/>
        <v>9</v>
      </c>
      <c r="D614" s="141" t="str">
        <f t="shared" si="32"/>
        <v>Thể dục TC</v>
      </c>
      <c r="E614" s="8" t="str">
        <f t="shared" si="33"/>
        <v>9Thể dục TC</v>
      </c>
      <c r="F614" s="142">
        <v>9</v>
      </c>
      <c r="G614" s="143" t="s">
        <v>315</v>
      </c>
      <c r="H614" s="143"/>
      <c r="I614" s="143"/>
      <c r="J614" s="195" t="s">
        <v>888</v>
      </c>
      <c r="K614" s="14"/>
      <c r="O614" s="9"/>
      <c r="P614" s="8"/>
    </row>
    <row r="615" spans="3:16" x14ac:dyDescent="0.2">
      <c r="C615" s="140">
        <f t="shared" si="31"/>
        <v>10</v>
      </c>
      <c r="D615" s="141" t="str">
        <f t="shared" si="32"/>
        <v>Thể dục TC</v>
      </c>
      <c r="E615" s="8" t="str">
        <f t="shared" si="33"/>
        <v>10Thể dục TC</v>
      </c>
      <c r="F615" s="142">
        <v>10</v>
      </c>
      <c r="G615" s="143" t="s">
        <v>315</v>
      </c>
      <c r="H615" s="143"/>
      <c r="I615" s="143"/>
      <c r="J615" s="195" t="s">
        <v>889</v>
      </c>
      <c r="K615" s="14"/>
      <c r="O615" s="9"/>
      <c r="P615" s="8"/>
    </row>
    <row r="616" spans="3:16" x14ac:dyDescent="0.2">
      <c r="C616" s="140">
        <f t="shared" si="31"/>
        <v>11</v>
      </c>
      <c r="D616" s="141" t="str">
        <f t="shared" si="32"/>
        <v>Thể dục TC</v>
      </c>
      <c r="E616" s="8" t="str">
        <f t="shared" si="33"/>
        <v>11Thể dục TC</v>
      </c>
      <c r="F616" s="142">
        <v>11</v>
      </c>
      <c r="G616" s="143" t="s">
        <v>315</v>
      </c>
      <c r="H616" s="143"/>
      <c r="I616" s="143"/>
      <c r="J616" s="195" t="s">
        <v>890</v>
      </c>
      <c r="K616" s="14"/>
      <c r="O616" s="9"/>
      <c r="P616" s="8"/>
    </row>
    <row r="617" spans="3:16" x14ac:dyDescent="0.2">
      <c r="C617" s="140">
        <f t="shared" si="31"/>
        <v>12</v>
      </c>
      <c r="D617" s="141" t="str">
        <f t="shared" si="32"/>
        <v>Thể dục TC</v>
      </c>
      <c r="E617" s="8" t="str">
        <f t="shared" si="33"/>
        <v>12Thể dục TC</v>
      </c>
      <c r="F617" s="142">
        <v>12</v>
      </c>
      <c r="G617" s="143" t="s">
        <v>315</v>
      </c>
      <c r="H617" s="143"/>
      <c r="I617" s="143"/>
      <c r="J617" s="195" t="s">
        <v>889</v>
      </c>
      <c r="K617" s="14"/>
      <c r="O617" s="9"/>
      <c r="P617" s="8"/>
    </row>
    <row r="618" spans="3:16" x14ac:dyDescent="0.2">
      <c r="C618" s="140">
        <f t="shared" si="31"/>
        <v>13</v>
      </c>
      <c r="D618" s="141" t="str">
        <f t="shared" si="32"/>
        <v>Thể dục TC</v>
      </c>
      <c r="E618" s="8" t="str">
        <f t="shared" si="33"/>
        <v>13Thể dục TC</v>
      </c>
      <c r="F618" s="142">
        <v>13</v>
      </c>
      <c r="G618" s="143" t="s">
        <v>315</v>
      </c>
      <c r="H618" s="143"/>
      <c r="I618" s="143"/>
      <c r="J618" s="195" t="s">
        <v>891</v>
      </c>
      <c r="K618" s="14"/>
      <c r="O618" s="9"/>
      <c r="P618" s="8"/>
    </row>
    <row r="619" spans="3:16" x14ac:dyDescent="0.2">
      <c r="C619" s="140">
        <f t="shared" si="31"/>
        <v>14</v>
      </c>
      <c r="D619" s="141" t="str">
        <f t="shared" si="32"/>
        <v>Thể dục TC</v>
      </c>
      <c r="E619" s="8" t="str">
        <f t="shared" si="33"/>
        <v>14Thể dục TC</v>
      </c>
      <c r="F619" s="142">
        <v>14</v>
      </c>
      <c r="G619" s="143" t="s">
        <v>315</v>
      </c>
      <c r="H619" s="143"/>
      <c r="I619" s="143"/>
      <c r="J619" s="195" t="s">
        <v>892</v>
      </c>
      <c r="K619" s="14"/>
      <c r="O619" s="9"/>
      <c r="P619" s="8"/>
    </row>
    <row r="620" spans="3:16" x14ac:dyDescent="0.2">
      <c r="C620" s="140">
        <f t="shared" si="31"/>
        <v>15</v>
      </c>
      <c r="D620" s="141" t="str">
        <f t="shared" si="32"/>
        <v>Thể dục TC</v>
      </c>
      <c r="E620" s="8" t="str">
        <f t="shared" si="33"/>
        <v>15Thể dục TC</v>
      </c>
      <c r="F620" s="142">
        <v>15</v>
      </c>
      <c r="G620" s="143" t="s">
        <v>315</v>
      </c>
      <c r="H620" s="14"/>
      <c r="I620" s="14"/>
      <c r="J620" s="195" t="s">
        <v>893</v>
      </c>
      <c r="K620" s="14"/>
      <c r="O620" s="9"/>
      <c r="P620" s="8"/>
    </row>
    <row r="621" spans="3:16" x14ac:dyDescent="0.2">
      <c r="C621" s="140">
        <f t="shared" si="31"/>
        <v>16</v>
      </c>
      <c r="D621" s="141" t="str">
        <f t="shared" si="32"/>
        <v>Thể dục TC</v>
      </c>
      <c r="E621" s="8" t="str">
        <f t="shared" si="33"/>
        <v>16Thể dục TC</v>
      </c>
      <c r="F621" s="142">
        <v>16</v>
      </c>
      <c r="G621" s="143" t="s">
        <v>315</v>
      </c>
      <c r="H621" s="14"/>
      <c r="I621" s="14"/>
      <c r="J621" s="195" t="s">
        <v>894</v>
      </c>
      <c r="K621" s="14"/>
      <c r="O621" s="9"/>
      <c r="P621" s="8"/>
    </row>
    <row r="622" spans="3:16" x14ac:dyDescent="0.2">
      <c r="C622" s="140">
        <f t="shared" si="31"/>
        <v>17</v>
      </c>
      <c r="D622" s="141" t="str">
        <f t="shared" si="32"/>
        <v>Thể dục TC</v>
      </c>
      <c r="E622" s="8" t="str">
        <f t="shared" si="33"/>
        <v>17Thể dục TC</v>
      </c>
      <c r="F622" s="142">
        <v>17</v>
      </c>
      <c r="G622" s="143" t="s">
        <v>315</v>
      </c>
      <c r="H622" s="143"/>
      <c r="I622" s="143"/>
      <c r="J622" s="195" t="s">
        <v>895</v>
      </c>
      <c r="K622" s="14"/>
      <c r="O622" s="9"/>
      <c r="P622" s="8"/>
    </row>
    <row r="623" spans="3:16" x14ac:dyDescent="0.2">
      <c r="C623" s="140">
        <f t="shared" si="31"/>
        <v>18</v>
      </c>
      <c r="D623" s="141" t="str">
        <f t="shared" si="32"/>
        <v>Thể dục TC</v>
      </c>
      <c r="E623" s="8" t="str">
        <f t="shared" si="33"/>
        <v>18Thể dục TC</v>
      </c>
      <c r="F623" s="142">
        <v>18</v>
      </c>
      <c r="G623" s="143" t="s">
        <v>315</v>
      </c>
      <c r="H623" s="143"/>
      <c r="I623" s="143"/>
      <c r="J623" s="195" t="s">
        <v>894</v>
      </c>
      <c r="K623" s="14"/>
      <c r="O623" s="9"/>
      <c r="P623" s="8"/>
    </row>
    <row r="624" spans="3:16" x14ac:dyDescent="0.2">
      <c r="C624" s="140">
        <f t="shared" si="31"/>
        <v>19</v>
      </c>
      <c r="D624" s="141" t="str">
        <f t="shared" si="32"/>
        <v>Thể dục TC</v>
      </c>
      <c r="E624" s="8" t="str">
        <f t="shared" si="33"/>
        <v>19Thể dục TC</v>
      </c>
      <c r="F624" s="142">
        <v>19</v>
      </c>
      <c r="G624" s="143" t="s">
        <v>315</v>
      </c>
      <c r="H624" s="143"/>
      <c r="I624" s="143"/>
      <c r="J624" s="195" t="s">
        <v>896</v>
      </c>
      <c r="K624" s="14"/>
      <c r="O624" s="9"/>
      <c r="P624" s="8"/>
    </row>
    <row r="625" spans="3:16" ht="25.5" x14ac:dyDescent="0.2">
      <c r="C625" s="140">
        <f t="shared" si="31"/>
        <v>20</v>
      </c>
      <c r="D625" s="141" t="str">
        <f t="shared" si="32"/>
        <v>Thể dục TC</v>
      </c>
      <c r="E625" s="8" t="str">
        <f t="shared" si="33"/>
        <v>20Thể dục TC</v>
      </c>
      <c r="F625" s="142">
        <v>20</v>
      </c>
      <c r="G625" s="143" t="s">
        <v>315</v>
      </c>
      <c r="H625" s="143"/>
      <c r="I625" s="143"/>
      <c r="J625" s="147" t="s">
        <v>316</v>
      </c>
      <c r="K625" s="14"/>
      <c r="O625" s="9"/>
      <c r="P625" s="8"/>
    </row>
    <row r="626" spans="3:16" ht="25.5" x14ac:dyDescent="0.2">
      <c r="C626" s="140">
        <f t="shared" si="31"/>
        <v>21</v>
      </c>
      <c r="D626" s="141" t="str">
        <f t="shared" si="32"/>
        <v>Thể dục TC</v>
      </c>
      <c r="E626" s="8" t="str">
        <f t="shared" si="33"/>
        <v>21Thể dục TC</v>
      </c>
      <c r="F626" s="142">
        <v>21</v>
      </c>
      <c r="G626" s="143" t="s">
        <v>315</v>
      </c>
      <c r="H626" s="143"/>
      <c r="I626" s="143"/>
      <c r="J626" s="147" t="s">
        <v>317</v>
      </c>
      <c r="K626" s="14"/>
      <c r="O626" s="9"/>
      <c r="P626" s="8"/>
    </row>
    <row r="627" spans="3:16" x14ac:dyDescent="0.2">
      <c r="C627" s="140">
        <f t="shared" si="31"/>
        <v>22</v>
      </c>
      <c r="D627" s="141" t="str">
        <f t="shared" si="32"/>
        <v>Thể dục TC</v>
      </c>
      <c r="E627" s="8" t="str">
        <f t="shared" si="33"/>
        <v>22Thể dục TC</v>
      </c>
      <c r="F627" s="142">
        <v>22</v>
      </c>
      <c r="G627" s="143" t="s">
        <v>315</v>
      </c>
      <c r="H627" s="143"/>
      <c r="I627" s="143"/>
      <c r="J627" s="147" t="s">
        <v>318</v>
      </c>
      <c r="K627" s="14"/>
      <c r="O627" s="9"/>
      <c r="P627" s="8"/>
    </row>
    <row r="628" spans="3:16" x14ac:dyDescent="0.2">
      <c r="C628" s="140">
        <f t="shared" si="31"/>
        <v>23</v>
      </c>
      <c r="D628" s="141" t="str">
        <f t="shared" si="32"/>
        <v>Thể dục TC</v>
      </c>
      <c r="E628" s="8" t="str">
        <f t="shared" si="33"/>
        <v>23Thể dục TC</v>
      </c>
      <c r="F628" s="142">
        <v>23</v>
      </c>
      <c r="G628" s="143" t="s">
        <v>315</v>
      </c>
      <c r="H628" s="143"/>
      <c r="I628" s="143"/>
      <c r="J628" s="147" t="s">
        <v>319</v>
      </c>
      <c r="K628" s="14"/>
      <c r="O628" s="9"/>
      <c r="P628" s="8"/>
    </row>
    <row r="629" spans="3:16" ht="25.5" x14ac:dyDescent="0.2">
      <c r="C629" s="140">
        <f t="shared" si="31"/>
        <v>24</v>
      </c>
      <c r="D629" s="141" t="str">
        <f t="shared" si="32"/>
        <v>Thể dục TC</v>
      </c>
      <c r="E629" s="8" t="str">
        <f t="shared" si="33"/>
        <v>24Thể dục TC</v>
      </c>
      <c r="F629" s="142">
        <v>24</v>
      </c>
      <c r="G629" s="143" t="s">
        <v>315</v>
      </c>
      <c r="H629" s="143"/>
      <c r="I629" s="143"/>
      <c r="J629" s="147" t="s">
        <v>320</v>
      </c>
      <c r="K629" s="14"/>
      <c r="O629" s="9"/>
      <c r="P629" s="8"/>
    </row>
    <row r="630" spans="3:16" ht="25.5" x14ac:dyDescent="0.2">
      <c r="C630" s="140">
        <f t="shared" si="31"/>
        <v>25</v>
      </c>
      <c r="D630" s="141" t="str">
        <f t="shared" si="32"/>
        <v>Thể dục TC</v>
      </c>
      <c r="E630" s="8" t="str">
        <f t="shared" si="33"/>
        <v>25Thể dục TC</v>
      </c>
      <c r="F630" s="142">
        <v>25</v>
      </c>
      <c r="G630" s="143" t="s">
        <v>315</v>
      </c>
      <c r="H630" s="143"/>
      <c r="I630" s="143"/>
      <c r="J630" s="147" t="s">
        <v>321</v>
      </c>
      <c r="K630" s="14"/>
      <c r="O630" s="9"/>
      <c r="P630" s="8"/>
    </row>
    <row r="631" spans="3:16" x14ac:dyDescent="0.2">
      <c r="C631" s="140">
        <f t="shared" si="31"/>
        <v>26</v>
      </c>
      <c r="D631" s="141" t="str">
        <f t="shared" si="32"/>
        <v>Thể dục TC</v>
      </c>
      <c r="E631" s="8" t="str">
        <f t="shared" si="33"/>
        <v>26Thể dục TC</v>
      </c>
      <c r="F631" s="142">
        <v>26</v>
      </c>
      <c r="G631" s="143" t="s">
        <v>315</v>
      </c>
      <c r="H631" s="143"/>
      <c r="I631" s="143"/>
      <c r="J631" s="147" t="s">
        <v>322</v>
      </c>
      <c r="K631" s="14"/>
      <c r="O631" s="9"/>
      <c r="P631" s="8"/>
    </row>
    <row r="632" spans="3:16" ht="25.5" x14ac:dyDescent="0.2">
      <c r="C632" s="140">
        <f t="shared" si="31"/>
        <v>27</v>
      </c>
      <c r="D632" s="141" t="str">
        <f t="shared" si="32"/>
        <v>Thể dục TC</v>
      </c>
      <c r="E632" s="8" t="str">
        <f t="shared" si="33"/>
        <v>27Thể dục TC</v>
      </c>
      <c r="F632" s="142">
        <v>27</v>
      </c>
      <c r="G632" s="143" t="s">
        <v>315</v>
      </c>
      <c r="H632" s="143"/>
      <c r="I632" s="143"/>
      <c r="J632" s="147" t="s">
        <v>323</v>
      </c>
      <c r="K632" s="14"/>
      <c r="O632" s="9"/>
      <c r="P632" s="8"/>
    </row>
    <row r="633" spans="3:16" ht="25.5" x14ac:dyDescent="0.2">
      <c r="C633" s="140">
        <f t="shared" si="31"/>
        <v>28</v>
      </c>
      <c r="D633" s="141" t="str">
        <f t="shared" si="32"/>
        <v>Thể dục TC</v>
      </c>
      <c r="E633" s="8" t="str">
        <f t="shared" si="33"/>
        <v>28Thể dục TC</v>
      </c>
      <c r="F633" s="142">
        <v>28</v>
      </c>
      <c r="G633" s="143" t="s">
        <v>315</v>
      </c>
      <c r="H633" s="143"/>
      <c r="I633" s="143"/>
      <c r="J633" s="147" t="s">
        <v>324</v>
      </c>
      <c r="K633" s="14"/>
      <c r="O633" s="9"/>
      <c r="P633" s="8"/>
    </row>
    <row r="634" spans="3:16" x14ac:dyDescent="0.2">
      <c r="C634" s="140">
        <f t="shared" si="31"/>
        <v>29</v>
      </c>
      <c r="D634" s="141" t="str">
        <f t="shared" si="32"/>
        <v>Thể dục TC</v>
      </c>
      <c r="E634" s="8" t="str">
        <f t="shared" si="33"/>
        <v>29Thể dục TC</v>
      </c>
      <c r="F634" s="142">
        <v>29</v>
      </c>
      <c r="G634" s="143" t="s">
        <v>315</v>
      </c>
      <c r="H634" s="143"/>
      <c r="I634" s="143"/>
      <c r="J634" s="147" t="s">
        <v>325</v>
      </c>
      <c r="K634" s="14"/>
      <c r="O634" s="9"/>
      <c r="P634" s="8"/>
    </row>
    <row r="635" spans="3:16" x14ac:dyDescent="0.2">
      <c r="C635" s="140">
        <f t="shared" si="31"/>
        <v>30</v>
      </c>
      <c r="D635" s="141" t="str">
        <f t="shared" si="32"/>
        <v>Thể dục TC</v>
      </c>
      <c r="E635" s="8" t="str">
        <f t="shared" si="33"/>
        <v>30Thể dục TC</v>
      </c>
      <c r="F635" s="142">
        <v>30</v>
      </c>
      <c r="G635" s="143" t="s">
        <v>315</v>
      </c>
      <c r="H635" s="143"/>
      <c r="I635" s="143"/>
      <c r="J635" s="147" t="s">
        <v>326</v>
      </c>
      <c r="K635" s="14"/>
      <c r="O635" s="9"/>
      <c r="P635" s="8"/>
    </row>
    <row r="636" spans="3:16" x14ac:dyDescent="0.2">
      <c r="C636" s="140">
        <f t="shared" si="31"/>
        <v>31</v>
      </c>
      <c r="D636" s="141" t="str">
        <f t="shared" si="32"/>
        <v>Thể dục TC</v>
      </c>
      <c r="E636" s="8" t="str">
        <f t="shared" si="33"/>
        <v>31Thể dục TC</v>
      </c>
      <c r="F636" s="142">
        <v>31</v>
      </c>
      <c r="G636" s="143" t="s">
        <v>315</v>
      </c>
      <c r="H636" s="143"/>
      <c r="I636" s="143"/>
      <c r="J636" s="147" t="s">
        <v>327</v>
      </c>
      <c r="K636" s="14"/>
      <c r="O636" s="9"/>
      <c r="P636" s="8"/>
    </row>
    <row r="637" spans="3:16" x14ac:dyDescent="0.2">
      <c r="C637" s="140">
        <f t="shared" si="31"/>
        <v>32</v>
      </c>
      <c r="D637" s="141" t="str">
        <f t="shared" si="32"/>
        <v>Thể dục TC</v>
      </c>
      <c r="E637" s="8" t="str">
        <f t="shared" si="33"/>
        <v>32Thể dục TC</v>
      </c>
      <c r="F637" s="142">
        <v>32</v>
      </c>
      <c r="G637" s="143" t="s">
        <v>315</v>
      </c>
      <c r="H637" s="143"/>
      <c r="I637" s="143"/>
      <c r="J637" s="147" t="s">
        <v>328</v>
      </c>
      <c r="K637" s="14"/>
      <c r="O637" s="9"/>
      <c r="P637" s="8"/>
    </row>
    <row r="638" spans="3:16" x14ac:dyDescent="0.2">
      <c r="C638" s="140">
        <f t="shared" si="31"/>
        <v>33</v>
      </c>
      <c r="D638" s="141" t="str">
        <f t="shared" si="32"/>
        <v>Thể dục TC</v>
      </c>
      <c r="E638" s="8" t="str">
        <f t="shared" si="33"/>
        <v>33Thể dục TC</v>
      </c>
      <c r="F638" s="142">
        <v>33</v>
      </c>
      <c r="G638" s="143" t="s">
        <v>315</v>
      </c>
      <c r="H638" s="143"/>
      <c r="I638" s="143"/>
      <c r="J638" s="147" t="s">
        <v>329</v>
      </c>
      <c r="K638" s="14"/>
      <c r="O638" s="9"/>
      <c r="P638" s="8"/>
    </row>
    <row r="639" spans="3:16" x14ac:dyDescent="0.2">
      <c r="C639" s="140">
        <f t="shared" si="31"/>
        <v>34</v>
      </c>
      <c r="D639" s="141" t="str">
        <f t="shared" si="32"/>
        <v>Thể dục TC</v>
      </c>
      <c r="E639" s="8" t="str">
        <f t="shared" si="33"/>
        <v>34Thể dục TC</v>
      </c>
      <c r="F639" s="142">
        <v>34</v>
      </c>
      <c r="G639" s="143" t="s">
        <v>315</v>
      </c>
      <c r="H639" s="143"/>
      <c r="I639" s="143"/>
      <c r="J639" s="147" t="s">
        <v>328</v>
      </c>
      <c r="K639" s="14"/>
      <c r="O639" s="9"/>
      <c r="P639" s="8"/>
    </row>
    <row r="640" spans="3:16" x14ac:dyDescent="0.2">
      <c r="C640" s="140">
        <f t="shared" si="31"/>
        <v>35</v>
      </c>
      <c r="D640" s="141" t="str">
        <f t="shared" si="32"/>
        <v>Thể dục TC</v>
      </c>
      <c r="E640" s="8" t="str">
        <f t="shared" si="33"/>
        <v>35Thể dục TC</v>
      </c>
      <c r="F640" s="142">
        <v>35</v>
      </c>
      <c r="G640" s="143" t="s">
        <v>315</v>
      </c>
      <c r="H640" s="143"/>
      <c r="I640" s="143"/>
      <c r="J640" s="147" t="s">
        <v>330</v>
      </c>
      <c r="K640" s="14"/>
      <c r="O640" s="9"/>
      <c r="P640" s="8"/>
    </row>
    <row r="641" spans="3:16" x14ac:dyDescent="0.2">
      <c r="C641" s="140">
        <f t="shared" si="31"/>
        <v>1</v>
      </c>
      <c r="D641" s="141" t="str">
        <f t="shared" si="32"/>
        <v>Tiếng Anh</v>
      </c>
      <c r="E641" s="8" t="str">
        <f t="shared" si="33"/>
        <v>1Tiếng Anh</v>
      </c>
      <c r="F641" s="142">
        <v>1</v>
      </c>
      <c r="G641" s="143" t="s">
        <v>130</v>
      </c>
      <c r="H641" s="143"/>
      <c r="I641" s="143"/>
      <c r="J641" s="147" t="s">
        <v>826</v>
      </c>
      <c r="K641" s="14"/>
      <c r="O641" s="9"/>
      <c r="P641" s="8"/>
    </row>
    <row r="642" spans="3:16" x14ac:dyDescent="0.2">
      <c r="C642" s="140">
        <f t="shared" si="31"/>
        <v>2</v>
      </c>
      <c r="D642" s="141" t="str">
        <f t="shared" si="32"/>
        <v>Tiếng Anh</v>
      </c>
      <c r="E642" s="8" t="str">
        <f t="shared" si="33"/>
        <v>2Tiếng Anh</v>
      </c>
      <c r="F642" s="142">
        <v>2</v>
      </c>
      <c r="G642" s="143" t="s">
        <v>130</v>
      </c>
      <c r="H642" s="143"/>
      <c r="I642" s="143"/>
      <c r="J642" s="147" t="s">
        <v>825</v>
      </c>
      <c r="K642" s="14"/>
      <c r="O642" s="9"/>
      <c r="P642" s="8"/>
    </row>
    <row r="643" spans="3:16" x14ac:dyDescent="0.2">
      <c r="C643" s="140">
        <f t="shared" si="31"/>
        <v>3</v>
      </c>
      <c r="D643" s="141" t="str">
        <f t="shared" si="32"/>
        <v>Tiếng Anh</v>
      </c>
      <c r="E643" s="8" t="str">
        <f t="shared" si="33"/>
        <v>3Tiếng Anh</v>
      </c>
      <c r="F643" s="142">
        <v>3</v>
      </c>
      <c r="G643" s="143" t="s">
        <v>130</v>
      </c>
      <c r="H643" s="143"/>
      <c r="I643" s="143"/>
      <c r="J643" s="147" t="s">
        <v>825</v>
      </c>
      <c r="K643" s="14"/>
      <c r="O643" s="9"/>
      <c r="P643" s="8"/>
    </row>
    <row r="644" spans="3:16" x14ac:dyDescent="0.2">
      <c r="C644" s="140">
        <f t="shared" si="31"/>
        <v>4</v>
      </c>
      <c r="D644" s="141" t="str">
        <f t="shared" si="32"/>
        <v>Tiếng Anh</v>
      </c>
      <c r="E644" s="8" t="str">
        <f t="shared" si="33"/>
        <v>4Tiếng Anh</v>
      </c>
      <c r="F644" s="142">
        <v>4</v>
      </c>
      <c r="G644" s="143" t="s">
        <v>130</v>
      </c>
      <c r="H644" s="143"/>
      <c r="I644" s="143"/>
      <c r="J644" s="147" t="s">
        <v>827</v>
      </c>
      <c r="K644" s="14"/>
      <c r="O644" s="9"/>
      <c r="P644" s="8"/>
    </row>
    <row r="645" spans="3:16" x14ac:dyDescent="0.2">
      <c r="C645" s="140">
        <f t="shared" si="31"/>
        <v>5</v>
      </c>
      <c r="D645" s="141" t="str">
        <f t="shared" si="32"/>
        <v>Tiếng Anh</v>
      </c>
      <c r="E645" s="8" t="str">
        <f t="shared" si="33"/>
        <v>5Tiếng Anh</v>
      </c>
      <c r="F645" s="142">
        <v>5</v>
      </c>
      <c r="G645" s="143" t="s">
        <v>130</v>
      </c>
      <c r="H645" s="143"/>
      <c r="I645" s="143"/>
      <c r="J645" s="147" t="s">
        <v>828</v>
      </c>
      <c r="K645" s="14"/>
      <c r="O645" s="9"/>
      <c r="P645" s="8"/>
    </row>
    <row r="646" spans="3:16" x14ac:dyDescent="0.2">
      <c r="C646" s="140">
        <f t="shared" si="31"/>
        <v>6</v>
      </c>
      <c r="D646" s="141" t="str">
        <f t="shared" si="32"/>
        <v>Tiếng Anh</v>
      </c>
      <c r="E646" s="8" t="str">
        <f t="shared" si="33"/>
        <v>6Tiếng Anh</v>
      </c>
      <c r="F646" s="142">
        <v>6</v>
      </c>
      <c r="G646" s="143" t="s">
        <v>130</v>
      </c>
      <c r="H646" s="143"/>
      <c r="I646" s="143"/>
      <c r="J646" s="147" t="s">
        <v>829</v>
      </c>
      <c r="K646" s="14"/>
      <c r="O646" s="9"/>
      <c r="P646" s="8"/>
    </row>
    <row r="647" spans="3:16" x14ac:dyDescent="0.2">
      <c r="C647" s="140">
        <f t="shared" si="31"/>
        <v>7</v>
      </c>
      <c r="D647" s="141" t="str">
        <f t="shared" si="32"/>
        <v>Tiếng Anh</v>
      </c>
      <c r="E647" s="8" t="str">
        <f t="shared" si="33"/>
        <v>7Tiếng Anh</v>
      </c>
      <c r="F647" s="142">
        <v>7</v>
      </c>
      <c r="G647" s="143" t="s">
        <v>130</v>
      </c>
      <c r="H647" s="143"/>
      <c r="I647" s="143"/>
      <c r="J647" s="147" t="s">
        <v>829</v>
      </c>
      <c r="K647" s="14"/>
      <c r="O647" s="9"/>
      <c r="P647" s="8"/>
    </row>
    <row r="648" spans="3:16" x14ac:dyDescent="0.2">
      <c r="C648" s="140">
        <f t="shared" si="31"/>
        <v>8</v>
      </c>
      <c r="D648" s="141" t="str">
        <f t="shared" si="32"/>
        <v>Tiếng Anh</v>
      </c>
      <c r="E648" s="8" t="str">
        <f t="shared" si="33"/>
        <v>8Tiếng Anh</v>
      </c>
      <c r="F648" s="142">
        <v>8</v>
      </c>
      <c r="G648" s="143" t="s">
        <v>130</v>
      </c>
      <c r="H648" s="143"/>
      <c r="I648" s="143"/>
      <c r="J648" s="147" t="s">
        <v>830</v>
      </c>
      <c r="K648" s="14"/>
      <c r="O648" s="9"/>
      <c r="P648" s="8"/>
    </row>
    <row r="649" spans="3:16" x14ac:dyDescent="0.2">
      <c r="C649" s="140">
        <f t="shared" si="31"/>
        <v>9</v>
      </c>
      <c r="D649" s="141" t="str">
        <f t="shared" si="32"/>
        <v>Tiếng Anh</v>
      </c>
      <c r="E649" s="8" t="str">
        <f t="shared" si="33"/>
        <v>9Tiếng Anh</v>
      </c>
      <c r="F649" s="142">
        <v>9</v>
      </c>
      <c r="G649" s="143" t="s">
        <v>130</v>
      </c>
      <c r="H649" s="143"/>
      <c r="I649" s="143"/>
      <c r="J649" s="147" t="s">
        <v>830</v>
      </c>
      <c r="K649" s="14"/>
      <c r="O649" s="9"/>
      <c r="P649" s="8"/>
    </row>
    <row r="650" spans="3:16" x14ac:dyDescent="0.2">
      <c r="C650" s="140">
        <f t="shared" si="31"/>
        <v>10</v>
      </c>
      <c r="D650" s="141" t="str">
        <f t="shared" si="32"/>
        <v>Tiếng Anh</v>
      </c>
      <c r="E650" s="8" t="str">
        <f t="shared" si="33"/>
        <v>10Tiếng Anh</v>
      </c>
      <c r="F650" s="142">
        <v>10</v>
      </c>
      <c r="G650" s="143" t="s">
        <v>130</v>
      </c>
      <c r="H650" s="143"/>
      <c r="I650" s="143"/>
      <c r="J650" s="147" t="s">
        <v>831</v>
      </c>
      <c r="K650" s="14"/>
      <c r="O650" s="9"/>
      <c r="P650" s="8"/>
    </row>
    <row r="651" spans="3:16" x14ac:dyDescent="0.2">
      <c r="C651" s="140">
        <f t="shared" ref="C651:C714" si="34">IF(G651&lt;&gt;G650,1,C650+1)</f>
        <v>11</v>
      </c>
      <c r="D651" s="141" t="str">
        <f t="shared" si="32"/>
        <v>Tiếng Anh</v>
      </c>
      <c r="E651" s="8" t="str">
        <f t="shared" si="33"/>
        <v>11Tiếng Anh</v>
      </c>
      <c r="F651" s="142">
        <v>11</v>
      </c>
      <c r="G651" s="143" t="s">
        <v>130</v>
      </c>
      <c r="H651" s="143"/>
      <c r="I651" s="143"/>
      <c r="J651" s="147" t="s">
        <v>821</v>
      </c>
      <c r="K651" s="14"/>
      <c r="O651" s="9"/>
      <c r="P651" s="8"/>
    </row>
    <row r="652" spans="3:16" x14ac:dyDescent="0.2">
      <c r="C652" s="140">
        <f t="shared" si="34"/>
        <v>12</v>
      </c>
      <c r="D652" s="141" t="str">
        <f t="shared" si="32"/>
        <v>Tiếng Anh</v>
      </c>
      <c r="E652" s="8" t="str">
        <f t="shared" si="33"/>
        <v>12Tiếng Anh</v>
      </c>
      <c r="F652" s="142">
        <v>12</v>
      </c>
      <c r="G652" s="143" t="s">
        <v>130</v>
      </c>
      <c r="H652" s="143"/>
      <c r="I652" s="143"/>
      <c r="J652" s="147" t="s">
        <v>832</v>
      </c>
      <c r="K652" s="14"/>
      <c r="O652" s="9"/>
      <c r="P652" s="8"/>
    </row>
    <row r="653" spans="3:16" x14ac:dyDescent="0.2">
      <c r="C653" s="140">
        <f t="shared" si="34"/>
        <v>13</v>
      </c>
      <c r="D653" s="141" t="str">
        <f t="shared" si="32"/>
        <v>Tiếng Anh</v>
      </c>
      <c r="E653" s="8" t="str">
        <f t="shared" si="33"/>
        <v>13Tiếng Anh</v>
      </c>
      <c r="F653" s="142">
        <v>13</v>
      </c>
      <c r="G653" s="143" t="s">
        <v>130</v>
      </c>
      <c r="H653" s="143"/>
      <c r="I653" s="143"/>
      <c r="J653" s="147" t="s">
        <v>833</v>
      </c>
      <c r="K653" s="14"/>
      <c r="O653" s="9"/>
      <c r="P653" s="8"/>
    </row>
    <row r="654" spans="3:16" x14ac:dyDescent="0.2">
      <c r="C654" s="140">
        <f t="shared" si="34"/>
        <v>14</v>
      </c>
      <c r="D654" s="141" t="str">
        <f t="shared" si="32"/>
        <v>Tiếng Anh</v>
      </c>
      <c r="E654" s="8" t="str">
        <f t="shared" si="33"/>
        <v>14Tiếng Anh</v>
      </c>
      <c r="F654" s="142">
        <v>14</v>
      </c>
      <c r="G654" s="143" t="s">
        <v>130</v>
      </c>
      <c r="H654" s="143"/>
      <c r="I654" s="143"/>
      <c r="J654" s="147" t="s">
        <v>833</v>
      </c>
      <c r="K654" s="14"/>
      <c r="O654" s="9"/>
      <c r="P654" s="8"/>
    </row>
    <row r="655" spans="3:16" x14ac:dyDescent="0.2">
      <c r="C655" s="140">
        <f t="shared" si="34"/>
        <v>15</v>
      </c>
      <c r="D655" s="141" t="str">
        <f t="shared" si="32"/>
        <v>Tiếng Anh</v>
      </c>
      <c r="E655" s="8" t="str">
        <f t="shared" si="33"/>
        <v>15Tiếng Anh</v>
      </c>
      <c r="F655" s="142">
        <v>15</v>
      </c>
      <c r="G655" s="143" t="s">
        <v>130</v>
      </c>
      <c r="H655" s="143"/>
      <c r="I655" s="143"/>
      <c r="J655" s="147" t="s">
        <v>834</v>
      </c>
      <c r="K655" s="14"/>
      <c r="O655" s="9"/>
      <c r="P655" s="8"/>
    </row>
    <row r="656" spans="3:16" x14ac:dyDescent="0.2">
      <c r="C656" s="140">
        <f t="shared" si="34"/>
        <v>16</v>
      </c>
      <c r="D656" s="141" t="str">
        <f t="shared" si="32"/>
        <v>Tiếng Anh</v>
      </c>
      <c r="E656" s="8" t="str">
        <f t="shared" si="33"/>
        <v>16Tiếng Anh</v>
      </c>
      <c r="F656" s="142">
        <v>16</v>
      </c>
      <c r="G656" s="143" t="s">
        <v>130</v>
      </c>
      <c r="H656" s="143"/>
      <c r="I656" s="143"/>
      <c r="J656" s="147" t="s">
        <v>835</v>
      </c>
      <c r="K656" s="14"/>
      <c r="O656" s="9"/>
      <c r="P656" s="8"/>
    </row>
    <row r="657" spans="3:16" x14ac:dyDescent="0.2">
      <c r="C657" s="140">
        <f t="shared" si="34"/>
        <v>17</v>
      </c>
      <c r="D657" s="141" t="str">
        <f t="shared" si="32"/>
        <v>Tiếng Anh</v>
      </c>
      <c r="E657" s="8" t="str">
        <f t="shared" si="33"/>
        <v>17Tiếng Anh</v>
      </c>
      <c r="F657" s="142">
        <v>17</v>
      </c>
      <c r="G657" s="143" t="s">
        <v>130</v>
      </c>
      <c r="H657" s="143"/>
      <c r="I657" s="143"/>
      <c r="J657" s="147" t="s">
        <v>836</v>
      </c>
      <c r="K657" s="14"/>
      <c r="O657" s="9"/>
      <c r="P657" s="8"/>
    </row>
    <row r="658" spans="3:16" x14ac:dyDescent="0.2">
      <c r="C658" s="140">
        <f t="shared" si="34"/>
        <v>18</v>
      </c>
      <c r="D658" s="141" t="str">
        <f t="shared" si="32"/>
        <v>Tiếng Anh</v>
      </c>
      <c r="E658" s="8" t="str">
        <f t="shared" si="33"/>
        <v>18Tiếng Anh</v>
      </c>
      <c r="F658" s="142">
        <v>18</v>
      </c>
      <c r="G658" s="143" t="s">
        <v>130</v>
      </c>
      <c r="H658" s="143"/>
      <c r="I658" s="143"/>
      <c r="J658" s="147" t="s">
        <v>837</v>
      </c>
      <c r="K658" s="14"/>
      <c r="O658" s="9"/>
      <c r="P658" s="8"/>
    </row>
    <row r="659" spans="3:16" x14ac:dyDescent="0.2">
      <c r="C659" s="140">
        <f t="shared" si="34"/>
        <v>19</v>
      </c>
      <c r="D659" s="141" t="str">
        <f t="shared" si="32"/>
        <v>Tiếng Anh</v>
      </c>
      <c r="E659" s="8" t="str">
        <f t="shared" si="33"/>
        <v>19Tiếng Anh</v>
      </c>
      <c r="F659" s="142">
        <v>19</v>
      </c>
      <c r="G659" s="143" t="s">
        <v>130</v>
      </c>
      <c r="H659" s="143"/>
      <c r="I659" s="143"/>
      <c r="J659" s="147" t="s">
        <v>837</v>
      </c>
      <c r="K659" s="14"/>
      <c r="O659" s="9"/>
      <c r="P659" s="8"/>
    </row>
    <row r="660" spans="3:16" x14ac:dyDescent="0.2">
      <c r="C660" s="140">
        <f t="shared" si="34"/>
        <v>20</v>
      </c>
      <c r="D660" s="141" t="str">
        <f t="shared" si="32"/>
        <v>Tiếng Anh</v>
      </c>
      <c r="E660" s="8" t="str">
        <f t="shared" si="33"/>
        <v>20Tiếng Anh</v>
      </c>
      <c r="F660" s="142">
        <v>20</v>
      </c>
      <c r="G660" s="143" t="s">
        <v>130</v>
      </c>
      <c r="H660" s="143"/>
      <c r="I660" s="143"/>
      <c r="J660" s="147" t="s">
        <v>838</v>
      </c>
      <c r="K660" s="14"/>
      <c r="O660" s="9"/>
      <c r="P660" s="8"/>
    </row>
    <row r="661" spans="3:16" x14ac:dyDescent="0.2">
      <c r="C661" s="140">
        <f t="shared" si="34"/>
        <v>21</v>
      </c>
      <c r="D661" s="141" t="str">
        <f t="shared" si="32"/>
        <v>Tiếng Anh</v>
      </c>
      <c r="E661" s="8" t="str">
        <f t="shared" si="33"/>
        <v>21Tiếng Anh</v>
      </c>
      <c r="F661" s="142">
        <v>21</v>
      </c>
      <c r="G661" s="143" t="s">
        <v>130</v>
      </c>
      <c r="H661" s="143"/>
      <c r="I661" s="143"/>
      <c r="J661" s="147" t="s">
        <v>821</v>
      </c>
      <c r="K661" s="14"/>
      <c r="O661" s="9"/>
      <c r="P661" s="8"/>
    </row>
    <row r="662" spans="3:16" x14ac:dyDescent="0.2">
      <c r="C662" s="140">
        <f t="shared" si="34"/>
        <v>22</v>
      </c>
      <c r="D662" s="141" t="str">
        <f t="shared" si="32"/>
        <v>Tiếng Anh</v>
      </c>
      <c r="E662" s="8" t="str">
        <f t="shared" si="33"/>
        <v>22Tiếng Anh</v>
      </c>
      <c r="F662" s="142">
        <v>22</v>
      </c>
      <c r="G662" s="143" t="s">
        <v>130</v>
      </c>
      <c r="H662" s="143"/>
      <c r="I662" s="143"/>
      <c r="J662" s="147" t="s">
        <v>839</v>
      </c>
      <c r="K662" s="14"/>
      <c r="O662" s="9"/>
      <c r="P662" s="8"/>
    </row>
    <row r="663" spans="3:16" x14ac:dyDescent="0.2">
      <c r="C663" s="140">
        <f t="shared" si="34"/>
        <v>23</v>
      </c>
      <c r="D663" s="141" t="str">
        <f t="shared" si="32"/>
        <v>Tiếng Anh</v>
      </c>
      <c r="E663" s="8" t="str">
        <f t="shared" si="33"/>
        <v>23Tiếng Anh</v>
      </c>
      <c r="F663" s="142">
        <v>23</v>
      </c>
      <c r="G663" s="143" t="s">
        <v>130</v>
      </c>
      <c r="H663" s="143"/>
      <c r="I663" s="143"/>
      <c r="J663" s="147" t="s">
        <v>840</v>
      </c>
      <c r="K663" s="14"/>
      <c r="O663" s="9"/>
      <c r="P663" s="8"/>
    </row>
    <row r="664" spans="3:16" x14ac:dyDescent="0.2">
      <c r="C664" s="140">
        <f t="shared" si="34"/>
        <v>24</v>
      </c>
      <c r="D664" s="141" t="str">
        <f t="shared" si="32"/>
        <v>Tiếng Anh</v>
      </c>
      <c r="E664" s="8" t="str">
        <f t="shared" si="33"/>
        <v>24Tiếng Anh</v>
      </c>
      <c r="F664" s="142">
        <v>24</v>
      </c>
      <c r="G664" s="143" t="s">
        <v>130</v>
      </c>
      <c r="H664" s="143"/>
      <c r="I664" s="143"/>
      <c r="J664" s="147" t="s">
        <v>840</v>
      </c>
      <c r="K664" s="14"/>
      <c r="O664" s="9"/>
      <c r="P664" s="8"/>
    </row>
    <row r="665" spans="3:16" x14ac:dyDescent="0.2">
      <c r="C665" s="140">
        <f t="shared" si="34"/>
        <v>25</v>
      </c>
      <c r="D665" s="141" t="str">
        <f t="shared" si="32"/>
        <v>Tiếng Anh</v>
      </c>
      <c r="E665" s="8" t="str">
        <f t="shared" si="33"/>
        <v>25Tiếng Anh</v>
      </c>
      <c r="F665" s="142">
        <v>25</v>
      </c>
      <c r="G665" s="143" t="s">
        <v>130</v>
      </c>
      <c r="H665" s="143"/>
      <c r="I665" s="143"/>
      <c r="J665" s="147" t="s">
        <v>841</v>
      </c>
      <c r="K665" s="14"/>
      <c r="O665" s="9"/>
      <c r="P665" s="8"/>
    </row>
    <row r="666" spans="3:16" x14ac:dyDescent="0.2">
      <c r="C666" s="140">
        <f t="shared" si="34"/>
        <v>26</v>
      </c>
      <c r="D666" s="141" t="str">
        <f t="shared" si="32"/>
        <v>Tiếng Anh</v>
      </c>
      <c r="E666" s="8" t="str">
        <f t="shared" si="33"/>
        <v>26Tiếng Anh</v>
      </c>
      <c r="F666" s="142">
        <v>26</v>
      </c>
      <c r="G666" s="143" t="s">
        <v>130</v>
      </c>
      <c r="H666" s="143"/>
      <c r="I666" s="143"/>
      <c r="J666" s="147" t="s">
        <v>842</v>
      </c>
      <c r="K666" s="14"/>
      <c r="O666" s="9"/>
      <c r="P666" s="8"/>
    </row>
    <row r="667" spans="3:16" x14ac:dyDescent="0.2">
      <c r="C667" s="140">
        <f t="shared" si="34"/>
        <v>27</v>
      </c>
      <c r="D667" s="141" t="str">
        <f t="shared" si="32"/>
        <v>Tiếng Anh</v>
      </c>
      <c r="E667" s="8" t="str">
        <f t="shared" si="33"/>
        <v>27Tiếng Anh</v>
      </c>
      <c r="F667" s="142">
        <v>27</v>
      </c>
      <c r="G667" s="143" t="s">
        <v>130</v>
      </c>
      <c r="H667" s="143"/>
      <c r="I667" s="143"/>
      <c r="J667" s="147" t="s">
        <v>843</v>
      </c>
      <c r="K667" s="14"/>
      <c r="O667" s="9"/>
      <c r="P667" s="8"/>
    </row>
    <row r="668" spans="3:16" x14ac:dyDescent="0.2">
      <c r="C668" s="140">
        <f t="shared" si="34"/>
        <v>28</v>
      </c>
      <c r="D668" s="141" t="str">
        <f t="shared" si="32"/>
        <v>Tiếng Anh</v>
      </c>
      <c r="E668" s="8" t="str">
        <f t="shared" si="33"/>
        <v>28Tiếng Anh</v>
      </c>
      <c r="F668" s="142">
        <v>28</v>
      </c>
      <c r="G668" s="143" t="s">
        <v>130</v>
      </c>
      <c r="H668" s="143"/>
      <c r="I668" s="143"/>
      <c r="J668" s="147" t="s">
        <v>824</v>
      </c>
      <c r="K668" s="14"/>
      <c r="O668" s="9"/>
      <c r="P668" s="8"/>
    </row>
    <row r="669" spans="3:16" x14ac:dyDescent="0.2">
      <c r="C669" s="140">
        <f t="shared" si="34"/>
        <v>29</v>
      </c>
      <c r="D669" s="141" t="str">
        <f t="shared" ref="D669:D732" si="35">+VLOOKUP(G669,$L$10:$M$50,2,0)</f>
        <v>Tiếng Anh</v>
      </c>
      <c r="E669" s="8" t="str">
        <f t="shared" ref="E669:E732" si="36">+C669&amp;D669</f>
        <v>29Tiếng Anh</v>
      </c>
      <c r="F669" s="142">
        <v>29</v>
      </c>
      <c r="G669" s="143" t="s">
        <v>130</v>
      </c>
      <c r="H669" s="143"/>
      <c r="I669" s="143"/>
      <c r="J669" s="147" t="s">
        <v>823</v>
      </c>
      <c r="K669" s="14"/>
      <c r="O669" s="9"/>
      <c r="P669" s="8"/>
    </row>
    <row r="670" spans="3:16" x14ac:dyDescent="0.2">
      <c r="C670" s="140">
        <f t="shared" si="34"/>
        <v>30</v>
      </c>
      <c r="D670" s="141" t="str">
        <f t="shared" si="35"/>
        <v>Tiếng Anh</v>
      </c>
      <c r="E670" s="8" t="str">
        <f t="shared" si="36"/>
        <v>30Tiếng Anh</v>
      </c>
      <c r="F670" s="142">
        <v>30</v>
      </c>
      <c r="G670" s="143" t="s">
        <v>130</v>
      </c>
      <c r="H670" s="143"/>
      <c r="I670" s="143"/>
      <c r="J670" s="147" t="s">
        <v>821</v>
      </c>
      <c r="K670" s="14"/>
      <c r="O670" s="9"/>
      <c r="P670" s="8"/>
    </row>
    <row r="671" spans="3:16" x14ac:dyDescent="0.2">
      <c r="C671" s="140">
        <f t="shared" si="34"/>
        <v>31</v>
      </c>
      <c r="D671" s="141" t="str">
        <f t="shared" si="35"/>
        <v>Tiếng Anh</v>
      </c>
      <c r="E671" s="8" t="str">
        <f t="shared" si="36"/>
        <v>31Tiếng Anh</v>
      </c>
      <c r="F671" s="142">
        <v>31</v>
      </c>
      <c r="G671" s="143" t="s">
        <v>130</v>
      </c>
      <c r="H671" s="143"/>
      <c r="I671" s="143"/>
      <c r="J671" s="147" t="s">
        <v>822</v>
      </c>
      <c r="K671" s="14"/>
      <c r="O671" s="9"/>
      <c r="P671" s="8"/>
    </row>
    <row r="672" spans="3:16" x14ac:dyDescent="0.2">
      <c r="C672" s="140">
        <f t="shared" si="34"/>
        <v>32</v>
      </c>
      <c r="D672" s="141" t="str">
        <f t="shared" si="35"/>
        <v>Tiếng Anh</v>
      </c>
      <c r="E672" s="8" t="str">
        <f t="shared" si="36"/>
        <v>32Tiếng Anh</v>
      </c>
      <c r="F672" s="142">
        <v>32</v>
      </c>
      <c r="G672" s="143" t="s">
        <v>130</v>
      </c>
      <c r="H672" s="143"/>
      <c r="I672" s="143"/>
      <c r="J672" s="147" t="s">
        <v>865</v>
      </c>
      <c r="K672" s="14"/>
      <c r="O672" s="9"/>
      <c r="P672" s="8"/>
    </row>
    <row r="673" spans="3:16" x14ac:dyDescent="0.2">
      <c r="C673" s="140">
        <f t="shared" si="34"/>
        <v>33</v>
      </c>
      <c r="D673" s="141" t="str">
        <f t="shared" si="35"/>
        <v>Tiếng Anh</v>
      </c>
      <c r="E673" s="8" t="str">
        <f t="shared" si="36"/>
        <v>33Tiếng Anh</v>
      </c>
      <c r="F673" s="142">
        <v>33</v>
      </c>
      <c r="G673" s="143" t="s">
        <v>130</v>
      </c>
      <c r="H673" s="143"/>
      <c r="I673" s="143"/>
      <c r="J673" s="147" t="s">
        <v>751</v>
      </c>
      <c r="K673" s="14"/>
      <c r="O673" s="9"/>
      <c r="P673" s="8"/>
    </row>
    <row r="674" spans="3:16" x14ac:dyDescent="0.2">
      <c r="C674" s="140">
        <f t="shared" si="34"/>
        <v>34</v>
      </c>
      <c r="D674" s="141" t="str">
        <f t="shared" si="35"/>
        <v>Tiếng Anh</v>
      </c>
      <c r="E674" s="8" t="str">
        <f t="shared" si="36"/>
        <v>34Tiếng Anh</v>
      </c>
      <c r="F674" s="142">
        <v>34</v>
      </c>
      <c r="G674" s="143" t="s">
        <v>130</v>
      </c>
      <c r="H674" s="143"/>
      <c r="I674" s="143"/>
      <c r="J674" s="147" t="s">
        <v>844</v>
      </c>
      <c r="K674" s="14"/>
      <c r="O674" s="9"/>
      <c r="P674" s="8"/>
    </row>
    <row r="675" spans="3:16" x14ac:dyDescent="0.2">
      <c r="C675" s="140">
        <f t="shared" si="34"/>
        <v>35</v>
      </c>
      <c r="D675" s="141" t="str">
        <f t="shared" si="35"/>
        <v>Tiếng Anh</v>
      </c>
      <c r="E675" s="8" t="str">
        <f t="shared" si="36"/>
        <v>35Tiếng Anh</v>
      </c>
      <c r="F675" s="142">
        <v>35</v>
      </c>
      <c r="G675" s="143" t="s">
        <v>130</v>
      </c>
      <c r="H675" s="143"/>
      <c r="I675" s="143"/>
      <c r="J675" s="147" t="s">
        <v>845</v>
      </c>
      <c r="K675" s="14"/>
      <c r="O675" s="9"/>
      <c r="P675" s="8"/>
    </row>
    <row r="676" spans="3:16" x14ac:dyDescent="0.2">
      <c r="C676" s="140">
        <f t="shared" si="34"/>
        <v>36</v>
      </c>
      <c r="D676" s="141" t="str">
        <f t="shared" si="35"/>
        <v>Tiếng Anh</v>
      </c>
      <c r="E676" s="8" t="str">
        <f t="shared" si="36"/>
        <v>36Tiếng Anh</v>
      </c>
      <c r="F676" s="142">
        <v>36</v>
      </c>
      <c r="G676" s="143" t="s">
        <v>130</v>
      </c>
      <c r="H676" s="143"/>
      <c r="I676" s="143"/>
      <c r="J676" s="147" t="s">
        <v>845</v>
      </c>
      <c r="K676" s="14"/>
      <c r="O676" s="9"/>
      <c r="P676" s="8"/>
    </row>
    <row r="677" spans="3:16" x14ac:dyDescent="0.2">
      <c r="C677" s="140">
        <f t="shared" si="34"/>
        <v>37</v>
      </c>
      <c r="D677" s="141" t="str">
        <f t="shared" si="35"/>
        <v>Tiếng Anh</v>
      </c>
      <c r="E677" s="8" t="str">
        <f t="shared" si="36"/>
        <v>37Tiếng Anh</v>
      </c>
      <c r="F677" s="142">
        <v>37</v>
      </c>
      <c r="G677" s="143" t="s">
        <v>130</v>
      </c>
      <c r="H677" s="143"/>
      <c r="I677" s="143"/>
      <c r="J677" s="147" t="s">
        <v>846</v>
      </c>
      <c r="K677" s="14"/>
      <c r="O677" s="9"/>
      <c r="P677" s="8"/>
    </row>
    <row r="678" spans="3:16" x14ac:dyDescent="0.2">
      <c r="C678" s="140">
        <f t="shared" si="34"/>
        <v>38</v>
      </c>
      <c r="D678" s="141" t="str">
        <f t="shared" si="35"/>
        <v>Tiếng Anh</v>
      </c>
      <c r="E678" s="8" t="str">
        <f t="shared" si="36"/>
        <v>38Tiếng Anh</v>
      </c>
      <c r="F678" s="142">
        <v>38</v>
      </c>
      <c r="G678" s="143" t="s">
        <v>130</v>
      </c>
      <c r="H678" s="143"/>
      <c r="I678" s="143"/>
      <c r="J678" s="147" t="s">
        <v>847</v>
      </c>
      <c r="K678" s="14"/>
      <c r="O678" s="9"/>
      <c r="P678" s="8"/>
    </row>
    <row r="679" spans="3:16" x14ac:dyDescent="0.2">
      <c r="C679" s="140">
        <f t="shared" si="34"/>
        <v>39</v>
      </c>
      <c r="D679" s="141" t="str">
        <f t="shared" si="35"/>
        <v>Tiếng Anh</v>
      </c>
      <c r="E679" s="8" t="str">
        <f t="shared" si="36"/>
        <v>39Tiếng Anh</v>
      </c>
      <c r="F679" s="142">
        <v>39</v>
      </c>
      <c r="G679" s="143" t="s">
        <v>130</v>
      </c>
      <c r="H679" s="143"/>
      <c r="I679" s="143"/>
      <c r="J679" s="147" t="s">
        <v>848</v>
      </c>
      <c r="K679" s="14"/>
      <c r="O679" s="9"/>
      <c r="P679" s="8"/>
    </row>
    <row r="680" spans="3:16" x14ac:dyDescent="0.2">
      <c r="C680" s="140">
        <f t="shared" si="34"/>
        <v>40</v>
      </c>
      <c r="D680" s="141" t="str">
        <f t="shared" si="35"/>
        <v>Tiếng Anh</v>
      </c>
      <c r="E680" s="8" t="str">
        <f t="shared" si="36"/>
        <v>40Tiếng Anh</v>
      </c>
      <c r="F680" s="142">
        <v>40</v>
      </c>
      <c r="G680" s="143" t="s">
        <v>130</v>
      </c>
      <c r="H680" s="143"/>
      <c r="I680" s="143"/>
      <c r="J680" s="147" t="s">
        <v>848</v>
      </c>
      <c r="K680" s="14"/>
      <c r="O680" s="9"/>
      <c r="P680" s="8"/>
    </row>
    <row r="681" spans="3:16" x14ac:dyDescent="0.2">
      <c r="C681" s="140">
        <f t="shared" si="34"/>
        <v>41</v>
      </c>
      <c r="D681" s="141" t="str">
        <f t="shared" si="35"/>
        <v>Tiếng Anh</v>
      </c>
      <c r="E681" s="8" t="str">
        <f t="shared" si="36"/>
        <v>41Tiếng Anh</v>
      </c>
      <c r="F681" s="142">
        <v>41</v>
      </c>
      <c r="G681" s="143" t="s">
        <v>130</v>
      </c>
      <c r="H681" s="143"/>
      <c r="I681" s="143"/>
      <c r="J681" s="147" t="s">
        <v>849</v>
      </c>
      <c r="K681" s="14"/>
      <c r="O681" s="9"/>
      <c r="P681" s="8"/>
    </row>
    <row r="682" spans="3:16" x14ac:dyDescent="0.2">
      <c r="C682" s="140">
        <f t="shared" si="34"/>
        <v>42</v>
      </c>
      <c r="D682" s="141" t="str">
        <f t="shared" si="35"/>
        <v>Tiếng Anh</v>
      </c>
      <c r="E682" s="8" t="str">
        <f t="shared" si="36"/>
        <v>42Tiếng Anh</v>
      </c>
      <c r="F682" s="142">
        <v>42</v>
      </c>
      <c r="G682" s="14" t="s">
        <v>130</v>
      </c>
      <c r="H682" s="14"/>
      <c r="I682" s="14"/>
      <c r="J682" s="147" t="s">
        <v>849</v>
      </c>
      <c r="K682" s="14"/>
      <c r="O682" s="9"/>
      <c r="P682" s="8"/>
    </row>
    <row r="683" spans="3:16" x14ac:dyDescent="0.2">
      <c r="C683" s="140">
        <f t="shared" si="34"/>
        <v>43</v>
      </c>
      <c r="D683" s="141" t="str">
        <f t="shared" si="35"/>
        <v>Tiếng Anh</v>
      </c>
      <c r="E683" s="8" t="str">
        <f t="shared" si="36"/>
        <v>43Tiếng Anh</v>
      </c>
      <c r="F683" s="142">
        <v>43</v>
      </c>
      <c r="G683" s="14" t="s">
        <v>130</v>
      </c>
      <c r="H683" s="14"/>
      <c r="I683" s="14"/>
      <c r="J683" s="147" t="s">
        <v>850</v>
      </c>
      <c r="K683" s="14"/>
      <c r="O683" s="9"/>
      <c r="P683" s="8"/>
    </row>
    <row r="684" spans="3:16" x14ac:dyDescent="0.2">
      <c r="C684" s="140">
        <f t="shared" si="34"/>
        <v>44</v>
      </c>
      <c r="D684" s="141" t="str">
        <f t="shared" si="35"/>
        <v>Tiếng Anh</v>
      </c>
      <c r="E684" s="8" t="str">
        <f t="shared" si="36"/>
        <v>44Tiếng Anh</v>
      </c>
      <c r="F684" s="142">
        <v>44</v>
      </c>
      <c r="G684" s="143" t="s">
        <v>130</v>
      </c>
      <c r="H684" s="143"/>
      <c r="I684" s="143"/>
      <c r="J684" s="147" t="s">
        <v>821</v>
      </c>
      <c r="K684" s="14"/>
      <c r="O684" s="9"/>
      <c r="P684" s="8"/>
    </row>
    <row r="685" spans="3:16" x14ac:dyDescent="0.2">
      <c r="C685" s="140">
        <f t="shared" si="34"/>
        <v>45</v>
      </c>
      <c r="D685" s="141" t="str">
        <f t="shared" si="35"/>
        <v>Tiếng Anh</v>
      </c>
      <c r="E685" s="8" t="str">
        <f t="shared" si="36"/>
        <v>45Tiếng Anh</v>
      </c>
      <c r="F685" s="142">
        <v>45</v>
      </c>
      <c r="G685" s="143" t="s">
        <v>130</v>
      </c>
      <c r="H685" s="143"/>
      <c r="I685" s="143"/>
      <c r="J685" s="147" t="s">
        <v>851</v>
      </c>
      <c r="K685" s="14"/>
      <c r="O685" s="9"/>
      <c r="P685" s="8"/>
    </row>
    <row r="686" spans="3:16" x14ac:dyDescent="0.2">
      <c r="C686" s="140">
        <f t="shared" si="34"/>
        <v>46</v>
      </c>
      <c r="D686" s="141" t="str">
        <f t="shared" si="35"/>
        <v>Tiếng Anh</v>
      </c>
      <c r="E686" s="8" t="str">
        <f t="shared" si="36"/>
        <v>46Tiếng Anh</v>
      </c>
      <c r="F686" s="142">
        <v>46</v>
      </c>
      <c r="G686" s="143" t="s">
        <v>130</v>
      </c>
      <c r="H686" s="143"/>
      <c r="I686" s="143"/>
      <c r="J686" s="147" t="s">
        <v>852</v>
      </c>
      <c r="K686" s="14"/>
      <c r="O686" s="9"/>
      <c r="P686" s="8"/>
    </row>
    <row r="687" spans="3:16" x14ac:dyDescent="0.2">
      <c r="C687" s="140">
        <f t="shared" si="34"/>
        <v>47</v>
      </c>
      <c r="D687" s="141" t="str">
        <f t="shared" si="35"/>
        <v>Tiếng Anh</v>
      </c>
      <c r="E687" s="8" t="str">
        <f t="shared" si="36"/>
        <v>47Tiếng Anh</v>
      </c>
      <c r="F687" s="142">
        <v>47</v>
      </c>
      <c r="G687" s="143" t="s">
        <v>130</v>
      </c>
      <c r="H687" s="143"/>
      <c r="I687" s="143"/>
      <c r="J687" s="147" t="s">
        <v>852</v>
      </c>
      <c r="K687" s="14"/>
      <c r="O687" s="9"/>
      <c r="P687" s="8"/>
    </row>
    <row r="688" spans="3:16" x14ac:dyDescent="0.2">
      <c r="C688" s="140">
        <f t="shared" si="34"/>
        <v>48</v>
      </c>
      <c r="D688" s="141" t="str">
        <f t="shared" si="35"/>
        <v>Tiếng Anh</v>
      </c>
      <c r="E688" s="8" t="str">
        <f t="shared" si="36"/>
        <v>48Tiếng Anh</v>
      </c>
      <c r="F688" s="142">
        <v>48</v>
      </c>
      <c r="G688" s="143" t="s">
        <v>130</v>
      </c>
      <c r="H688" s="143"/>
      <c r="I688" s="143"/>
      <c r="J688" s="147" t="s">
        <v>853</v>
      </c>
      <c r="K688" s="14"/>
      <c r="O688" s="9"/>
      <c r="P688" s="8"/>
    </row>
    <row r="689" spans="3:16" x14ac:dyDescent="0.2">
      <c r="C689" s="140">
        <f t="shared" si="34"/>
        <v>49</v>
      </c>
      <c r="D689" s="141" t="str">
        <f t="shared" si="35"/>
        <v>Tiếng Anh</v>
      </c>
      <c r="E689" s="8" t="str">
        <f t="shared" si="36"/>
        <v>49Tiếng Anh</v>
      </c>
      <c r="F689" s="142">
        <v>49</v>
      </c>
      <c r="G689" s="143" t="s">
        <v>130</v>
      </c>
      <c r="H689" s="143"/>
      <c r="I689" s="143"/>
      <c r="J689" s="147" t="s">
        <v>854</v>
      </c>
      <c r="K689" s="14"/>
      <c r="O689" s="9"/>
      <c r="P689" s="8"/>
    </row>
    <row r="690" spans="3:16" x14ac:dyDescent="0.2">
      <c r="C690" s="140">
        <f t="shared" si="34"/>
        <v>50</v>
      </c>
      <c r="D690" s="141" t="str">
        <f t="shared" si="35"/>
        <v>Tiếng Anh</v>
      </c>
      <c r="E690" s="8" t="str">
        <f t="shared" si="36"/>
        <v>50Tiếng Anh</v>
      </c>
      <c r="F690" s="142">
        <v>50</v>
      </c>
      <c r="G690" s="143" t="s">
        <v>130</v>
      </c>
      <c r="H690" s="143"/>
      <c r="I690" s="143"/>
      <c r="J690" s="147" t="s">
        <v>855</v>
      </c>
      <c r="K690" s="14"/>
      <c r="O690" s="9"/>
      <c r="P690" s="8"/>
    </row>
    <row r="691" spans="3:16" x14ac:dyDescent="0.2">
      <c r="C691" s="140">
        <f t="shared" si="34"/>
        <v>51</v>
      </c>
      <c r="D691" s="141" t="str">
        <f t="shared" si="35"/>
        <v>Tiếng Anh</v>
      </c>
      <c r="E691" s="8" t="str">
        <f t="shared" si="36"/>
        <v>51Tiếng Anh</v>
      </c>
      <c r="F691" s="142">
        <v>51</v>
      </c>
      <c r="G691" s="143" t="s">
        <v>130</v>
      </c>
      <c r="H691" s="143"/>
      <c r="I691" s="143"/>
      <c r="J691" s="147" t="s">
        <v>855</v>
      </c>
      <c r="K691" s="14"/>
      <c r="O691" s="9"/>
      <c r="P691" s="8"/>
    </row>
    <row r="692" spans="3:16" x14ac:dyDescent="0.2">
      <c r="C692" s="140">
        <f t="shared" si="34"/>
        <v>52</v>
      </c>
      <c r="D692" s="141" t="str">
        <f t="shared" si="35"/>
        <v>Tiếng Anh</v>
      </c>
      <c r="E692" s="8" t="str">
        <f t="shared" si="36"/>
        <v>52Tiếng Anh</v>
      </c>
      <c r="F692" s="142">
        <v>52</v>
      </c>
      <c r="G692" s="143" t="s">
        <v>130</v>
      </c>
      <c r="H692" s="143"/>
      <c r="I692" s="143"/>
      <c r="J692" s="147" t="s">
        <v>856</v>
      </c>
      <c r="K692" s="14"/>
      <c r="O692" s="9"/>
      <c r="P692" s="8"/>
    </row>
    <row r="693" spans="3:16" x14ac:dyDescent="0.2">
      <c r="C693" s="140">
        <f t="shared" si="34"/>
        <v>53</v>
      </c>
      <c r="D693" s="141" t="str">
        <f t="shared" si="35"/>
        <v>Tiếng Anh</v>
      </c>
      <c r="E693" s="8" t="str">
        <f t="shared" si="36"/>
        <v>53Tiếng Anh</v>
      </c>
      <c r="F693" s="142">
        <v>53</v>
      </c>
      <c r="G693" s="143" t="s">
        <v>130</v>
      </c>
      <c r="H693" s="143"/>
      <c r="I693" s="143"/>
      <c r="J693" s="147" t="s">
        <v>856</v>
      </c>
      <c r="K693" s="14"/>
      <c r="O693" s="9"/>
      <c r="P693" s="8"/>
    </row>
    <row r="694" spans="3:16" x14ac:dyDescent="0.2">
      <c r="C694" s="140">
        <f t="shared" si="34"/>
        <v>54</v>
      </c>
      <c r="D694" s="141" t="str">
        <f t="shared" si="35"/>
        <v>Tiếng Anh</v>
      </c>
      <c r="E694" s="8" t="str">
        <f t="shared" si="36"/>
        <v>54Tiếng Anh</v>
      </c>
      <c r="F694" s="142">
        <v>54</v>
      </c>
      <c r="G694" s="143" t="s">
        <v>130</v>
      </c>
      <c r="H694" s="143"/>
      <c r="I694" s="143"/>
      <c r="J694" s="147" t="s">
        <v>857</v>
      </c>
      <c r="K694" s="14"/>
      <c r="O694" s="9"/>
      <c r="P694" s="8"/>
    </row>
    <row r="695" spans="3:16" x14ac:dyDescent="0.2">
      <c r="C695" s="140">
        <f t="shared" si="34"/>
        <v>55</v>
      </c>
      <c r="D695" s="141" t="str">
        <f t="shared" si="35"/>
        <v>Tiếng Anh</v>
      </c>
      <c r="E695" s="8" t="str">
        <f t="shared" si="36"/>
        <v>55Tiếng Anh</v>
      </c>
      <c r="F695" s="142">
        <v>55</v>
      </c>
      <c r="G695" s="143" t="s">
        <v>130</v>
      </c>
      <c r="H695" s="143"/>
      <c r="I695" s="143"/>
      <c r="J695" s="147" t="s">
        <v>821</v>
      </c>
      <c r="K695" s="14"/>
      <c r="O695" s="9"/>
      <c r="P695" s="8"/>
    </row>
    <row r="696" spans="3:16" x14ac:dyDescent="0.2">
      <c r="C696" s="140">
        <f t="shared" si="34"/>
        <v>56</v>
      </c>
      <c r="D696" s="141" t="str">
        <f t="shared" si="35"/>
        <v>Tiếng Anh</v>
      </c>
      <c r="E696" s="8" t="str">
        <f t="shared" si="36"/>
        <v>56Tiếng Anh</v>
      </c>
      <c r="F696" s="142">
        <v>56</v>
      </c>
      <c r="G696" s="143" t="s">
        <v>130</v>
      </c>
      <c r="H696" s="143"/>
      <c r="I696" s="143"/>
      <c r="J696" s="147" t="s">
        <v>858</v>
      </c>
      <c r="K696" s="14"/>
      <c r="O696" s="9"/>
      <c r="P696" s="8"/>
    </row>
    <row r="697" spans="3:16" x14ac:dyDescent="0.2">
      <c r="C697" s="140">
        <f t="shared" si="34"/>
        <v>57</v>
      </c>
      <c r="D697" s="141" t="str">
        <f t="shared" si="35"/>
        <v>Tiếng Anh</v>
      </c>
      <c r="E697" s="8" t="str">
        <f t="shared" si="36"/>
        <v>57Tiếng Anh</v>
      </c>
      <c r="F697" s="142">
        <v>57</v>
      </c>
      <c r="G697" s="143" t="s">
        <v>130</v>
      </c>
      <c r="H697" s="143"/>
      <c r="I697" s="143"/>
      <c r="J697" s="147" t="s">
        <v>859</v>
      </c>
      <c r="K697" s="14"/>
      <c r="O697" s="9"/>
      <c r="P697" s="8"/>
    </row>
    <row r="698" spans="3:16" x14ac:dyDescent="0.2">
      <c r="C698" s="140">
        <f t="shared" si="34"/>
        <v>58</v>
      </c>
      <c r="D698" s="141" t="str">
        <f t="shared" si="35"/>
        <v>Tiếng Anh</v>
      </c>
      <c r="E698" s="8" t="str">
        <f t="shared" si="36"/>
        <v>58Tiếng Anh</v>
      </c>
      <c r="F698" s="142">
        <v>58</v>
      </c>
      <c r="G698" s="143" t="s">
        <v>130</v>
      </c>
      <c r="H698" s="143"/>
      <c r="I698" s="143"/>
      <c r="J698" s="147" t="s">
        <v>859</v>
      </c>
      <c r="K698" s="14"/>
      <c r="O698" s="9"/>
      <c r="P698" s="8"/>
    </row>
    <row r="699" spans="3:16" x14ac:dyDescent="0.2">
      <c r="C699" s="140">
        <f t="shared" si="34"/>
        <v>59</v>
      </c>
      <c r="D699" s="141" t="str">
        <f t="shared" si="35"/>
        <v>Tiếng Anh</v>
      </c>
      <c r="E699" s="8" t="str">
        <f t="shared" si="36"/>
        <v>59Tiếng Anh</v>
      </c>
      <c r="F699" s="142">
        <v>59</v>
      </c>
      <c r="G699" s="143" t="s">
        <v>130</v>
      </c>
      <c r="H699" s="143"/>
      <c r="I699" s="143"/>
      <c r="J699" s="147" t="s">
        <v>860</v>
      </c>
      <c r="K699" s="14"/>
      <c r="O699" s="9"/>
      <c r="P699" s="8"/>
    </row>
    <row r="700" spans="3:16" x14ac:dyDescent="0.2">
      <c r="C700" s="140">
        <f t="shared" si="34"/>
        <v>60</v>
      </c>
      <c r="D700" s="141" t="str">
        <f t="shared" si="35"/>
        <v>Tiếng Anh</v>
      </c>
      <c r="E700" s="8" t="str">
        <f t="shared" si="36"/>
        <v>60Tiếng Anh</v>
      </c>
      <c r="F700" s="142">
        <v>60</v>
      </c>
      <c r="G700" s="143" t="s">
        <v>130</v>
      </c>
      <c r="H700" s="143"/>
      <c r="I700" s="143"/>
      <c r="J700" s="147" t="s">
        <v>861</v>
      </c>
      <c r="K700" s="14"/>
      <c r="O700" s="9"/>
      <c r="P700" s="8"/>
    </row>
    <row r="701" spans="3:16" x14ac:dyDescent="0.2">
      <c r="C701" s="140">
        <f t="shared" si="34"/>
        <v>61</v>
      </c>
      <c r="D701" s="141" t="str">
        <f t="shared" si="35"/>
        <v>Tiếng Anh</v>
      </c>
      <c r="E701" s="8" t="str">
        <f t="shared" si="36"/>
        <v>61Tiếng Anh</v>
      </c>
      <c r="F701" s="142">
        <v>61</v>
      </c>
      <c r="G701" s="143" t="s">
        <v>130</v>
      </c>
      <c r="H701" s="143"/>
      <c r="I701" s="143"/>
      <c r="J701" s="147" t="s">
        <v>862</v>
      </c>
      <c r="K701" s="14"/>
      <c r="O701" s="9"/>
      <c r="P701" s="8"/>
    </row>
    <row r="702" spans="3:16" x14ac:dyDescent="0.2">
      <c r="C702" s="140">
        <f t="shared" si="34"/>
        <v>62</v>
      </c>
      <c r="D702" s="141" t="str">
        <f t="shared" si="35"/>
        <v>Tiếng Anh</v>
      </c>
      <c r="E702" s="8" t="str">
        <f t="shared" si="36"/>
        <v>62Tiếng Anh</v>
      </c>
      <c r="F702" s="142">
        <v>62</v>
      </c>
      <c r="G702" s="143" t="s">
        <v>130</v>
      </c>
      <c r="H702" s="143"/>
      <c r="I702" s="143"/>
      <c r="J702" s="147" t="s">
        <v>863</v>
      </c>
      <c r="K702" s="14"/>
      <c r="O702" s="9"/>
      <c r="P702" s="8"/>
    </row>
    <row r="703" spans="3:16" x14ac:dyDescent="0.2">
      <c r="C703" s="140">
        <f t="shared" si="34"/>
        <v>63</v>
      </c>
      <c r="D703" s="141" t="str">
        <f t="shared" si="35"/>
        <v>Tiếng Anh</v>
      </c>
      <c r="E703" s="8" t="str">
        <f t="shared" si="36"/>
        <v>63Tiếng Anh</v>
      </c>
      <c r="F703" s="142">
        <v>63</v>
      </c>
      <c r="G703" s="143" t="s">
        <v>130</v>
      </c>
      <c r="H703" s="143"/>
      <c r="I703" s="143"/>
      <c r="J703" s="147" t="s">
        <v>863</v>
      </c>
      <c r="K703" s="14"/>
    </row>
    <row r="704" spans="3:16" x14ac:dyDescent="0.2">
      <c r="C704" s="140">
        <f t="shared" si="34"/>
        <v>64</v>
      </c>
      <c r="D704" s="141" t="str">
        <f t="shared" si="35"/>
        <v>Tiếng Anh</v>
      </c>
      <c r="E704" s="8" t="str">
        <f t="shared" si="36"/>
        <v>64Tiếng Anh</v>
      </c>
      <c r="F704" s="142">
        <v>64</v>
      </c>
      <c r="G704" s="143" t="s">
        <v>130</v>
      </c>
      <c r="H704" s="143"/>
      <c r="I704" s="143"/>
      <c r="J704" s="147" t="s">
        <v>864</v>
      </c>
      <c r="K704" s="14"/>
    </row>
    <row r="705" spans="3:11" x14ac:dyDescent="0.2">
      <c r="C705" s="140">
        <f t="shared" si="34"/>
        <v>65</v>
      </c>
      <c r="D705" s="141" t="str">
        <f t="shared" si="35"/>
        <v>Tiếng Anh</v>
      </c>
      <c r="E705" s="8" t="str">
        <f t="shared" si="36"/>
        <v>65Tiếng Anh</v>
      </c>
      <c r="F705" s="142">
        <v>65</v>
      </c>
      <c r="G705" s="143" t="s">
        <v>130</v>
      </c>
      <c r="H705" s="143"/>
      <c r="I705" s="143"/>
      <c r="J705" s="147" t="s">
        <v>821</v>
      </c>
      <c r="K705" s="14"/>
    </row>
    <row r="706" spans="3:11" x14ac:dyDescent="0.2">
      <c r="C706" s="140">
        <f t="shared" si="34"/>
        <v>66</v>
      </c>
      <c r="D706" s="141" t="str">
        <f t="shared" si="35"/>
        <v>Tiếng Anh</v>
      </c>
      <c r="E706" s="8" t="str">
        <f t="shared" si="36"/>
        <v>66Tiếng Anh</v>
      </c>
      <c r="F706" s="142">
        <v>66</v>
      </c>
      <c r="G706" s="143" t="s">
        <v>130</v>
      </c>
      <c r="H706" s="143"/>
      <c r="I706" s="143"/>
      <c r="J706" s="147" t="s">
        <v>865</v>
      </c>
      <c r="K706" s="14"/>
    </row>
    <row r="707" spans="3:11" x14ac:dyDescent="0.2">
      <c r="C707" s="140">
        <f t="shared" si="34"/>
        <v>67</v>
      </c>
      <c r="D707" s="141" t="str">
        <f t="shared" si="35"/>
        <v>Tiếng Anh</v>
      </c>
      <c r="E707" s="8" t="str">
        <f t="shared" si="36"/>
        <v>67Tiếng Anh</v>
      </c>
      <c r="F707" s="142">
        <v>67</v>
      </c>
      <c r="G707" s="143" t="s">
        <v>130</v>
      </c>
      <c r="H707" s="143"/>
      <c r="I707" s="143"/>
      <c r="J707" s="147" t="s">
        <v>866</v>
      </c>
      <c r="K707" s="14"/>
    </row>
    <row r="708" spans="3:11" x14ac:dyDescent="0.2">
      <c r="C708" s="140">
        <f t="shared" si="34"/>
        <v>68</v>
      </c>
      <c r="D708" s="141" t="str">
        <f t="shared" si="35"/>
        <v>Tiếng Anh</v>
      </c>
      <c r="E708" s="8" t="str">
        <f t="shared" si="36"/>
        <v>68Tiếng Anh</v>
      </c>
      <c r="F708" s="142">
        <v>68</v>
      </c>
      <c r="G708" s="143" t="s">
        <v>130</v>
      </c>
      <c r="H708" s="143"/>
      <c r="I708" s="143"/>
      <c r="J708" s="147" t="s">
        <v>844</v>
      </c>
      <c r="K708" s="14"/>
    </row>
    <row r="709" spans="3:11" x14ac:dyDescent="0.2">
      <c r="C709" s="140">
        <f t="shared" si="34"/>
        <v>69</v>
      </c>
      <c r="D709" s="141" t="str">
        <f t="shared" si="35"/>
        <v>Tiếng Anh</v>
      </c>
      <c r="E709" s="8" t="str">
        <f t="shared" si="36"/>
        <v>69Tiếng Anh</v>
      </c>
      <c r="F709" s="142">
        <v>69</v>
      </c>
      <c r="G709" s="143" t="s">
        <v>130</v>
      </c>
      <c r="H709" s="143"/>
      <c r="I709" s="143"/>
      <c r="J709" s="145"/>
      <c r="K709" s="14"/>
    </row>
    <row r="710" spans="3:11" x14ac:dyDescent="0.2">
      <c r="C710" s="140">
        <f t="shared" si="34"/>
        <v>70</v>
      </c>
      <c r="D710" s="141" t="str">
        <f t="shared" si="35"/>
        <v>Tiếng Anh</v>
      </c>
      <c r="E710" s="8" t="str">
        <f t="shared" si="36"/>
        <v>70Tiếng Anh</v>
      </c>
      <c r="F710" s="142">
        <v>70</v>
      </c>
      <c r="G710" s="143" t="s">
        <v>130</v>
      </c>
      <c r="H710" s="143"/>
      <c r="I710" s="143"/>
      <c r="J710" s="145"/>
      <c r="K710" s="14"/>
    </row>
    <row r="711" spans="3:11" x14ac:dyDescent="0.2">
      <c r="C711" s="140">
        <f t="shared" si="34"/>
        <v>1</v>
      </c>
      <c r="D711" s="141" t="e">
        <f t="shared" si="35"/>
        <v>#N/A</v>
      </c>
      <c r="E711" s="8" t="e">
        <f t="shared" si="36"/>
        <v>#N/A</v>
      </c>
      <c r="F711" s="142"/>
      <c r="G711" s="143"/>
      <c r="H711" s="143"/>
      <c r="I711" s="143"/>
      <c r="J711" s="145"/>
      <c r="K711" s="14"/>
    </row>
    <row r="712" spans="3:11" x14ac:dyDescent="0.2">
      <c r="C712" s="140">
        <f t="shared" si="34"/>
        <v>2</v>
      </c>
      <c r="D712" s="141" t="e">
        <f t="shared" si="35"/>
        <v>#N/A</v>
      </c>
      <c r="E712" s="8" t="e">
        <f t="shared" si="36"/>
        <v>#N/A</v>
      </c>
      <c r="F712" s="142"/>
      <c r="G712" s="143"/>
      <c r="H712" s="143"/>
      <c r="I712" s="143"/>
      <c r="J712" s="145"/>
      <c r="K712" s="14"/>
    </row>
    <row r="713" spans="3:11" x14ac:dyDescent="0.2">
      <c r="C713" s="140">
        <f t="shared" si="34"/>
        <v>3</v>
      </c>
      <c r="D713" s="141" t="e">
        <f t="shared" si="35"/>
        <v>#N/A</v>
      </c>
      <c r="E713" s="8" t="e">
        <f t="shared" si="36"/>
        <v>#N/A</v>
      </c>
      <c r="F713" s="142"/>
      <c r="G713" s="143"/>
      <c r="H713" s="143"/>
      <c r="I713" s="143"/>
      <c r="J713" s="145"/>
      <c r="K713" s="14"/>
    </row>
    <row r="714" spans="3:11" x14ac:dyDescent="0.2">
      <c r="C714" s="140">
        <f t="shared" si="34"/>
        <v>4</v>
      </c>
      <c r="D714" s="141" t="e">
        <f t="shared" si="35"/>
        <v>#N/A</v>
      </c>
      <c r="E714" s="8" t="e">
        <f t="shared" si="36"/>
        <v>#N/A</v>
      </c>
      <c r="F714" s="142"/>
      <c r="G714" s="143"/>
      <c r="H714" s="143"/>
      <c r="I714" s="143"/>
      <c r="J714" s="145"/>
      <c r="K714" s="14"/>
    </row>
    <row r="715" spans="3:11" x14ac:dyDescent="0.2">
      <c r="C715" s="140">
        <f t="shared" ref="C715:C778" si="37">IF(G715&lt;&gt;G714,1,C714+1)</f>
        <v>5</v>
      </c>
      <c r="D715" s="141" t="e">
        <f t="shared" si="35"/>
        <v>#N/A</v>
      </c>
      <c r="E715" s="8" t="e">
        <f t="shared" si="36"/>
        <v>#N/A</v>
      </c>
      <c r="F715" s="142"/>
      <c r="G715" s="143"/>
      <c r="H715" s="143"/>
      <c r="I715" s="143"/>
      <c r="J715" s="145"/>
      <c r="K715" s="14"/>
    </row>
    <row r="716" spans="3:11" x14ac:dyDescent="0.2">
      <c r="C716" s="140">
        <f t="shared" si="37"/>
        <v>6</v>
      </c>
      <c r="D716" s="141" t="e">
        <f t="shared" si="35"/>
        <v>#N/A</v>
      </c>
      <c r="E716" s="8" t="e">
        <f t="shared" si="36"/>
        <v>#N/A</v>
      </c>
      <c r="F716" s="142"/>
      <c r="G716" s="143"/>
      <c r="H716" s="143"/>
      <c r="I716" s="143"/>
      <c r="J716" s="145"/>
      <c r="K716" s="14"/>
    </row>
    <row r="717" spans="3:11" x14ac:dyDescent="0.2">
      <c r="C717" s="140">
        <f t="shared" si="37"/>
        <v>7</v>
      </c>
      <c r="D717" s="141" t="e">
        <f t="shared" si="35"/>
        <v>#N/A</v>
      </c>
      <c r="E717" s="8" t="e">
        <f t="shared" si="36"/>
        <v>#N/A</v>
      </c>
      <c r="F717" s="142"/>
      <c r="G717" s="143"/>
      <c r="H717" s="143"/>
      <c r="I717" s="143"/>
      <c r="J717" s="145"/>
      <c r="K717" s="14"/>
    </row>
    <row r="718" spans="3:11" x14ac:dyDescent="0.2">
      <c r="C718" s="140">
        <f t="shared" si="37"/>
        <v>8</v>
      </c>
      <c r="D718" s="141" t="e">
        <f t="shared" si="35"/>
        <v>#N/A</v>
      </c>
      <c r="E718" s="8" t="e">
        <f t="shared" si="36"/>
        <v>#N/A</v>
      </c>
      <c r="F718" s="142"/>
      <c r="G718" s="143"/>
      <c r="H718" s="143"/>
      <c r="I718" s="143"/>
      <c r="J718" s="145"/>
      <c r="K718" s="14"/>
    </row>
    <row r="719" spans="3:11" x14ac:dyDescent="0.2">
      <c r="C719" s="140">
        <f t="shared" si="37"/>
        <v>9</v>
      </c>
      <c r="D719" s="141" t="e">
        <f t="shared" si="35"/>
        <v>#N/A</v>
      </c>
      <c r="E719" s="8" t="e">
        <f t="shared" si="36"/>
        <v>#N/A</v>
      </c>
      <c r="F719" s="142"/>
      <c r="G719" s="143"/>
      <c r="H719" s="143"/>
      <c r="I719" s="143"/>
      <c r="J719" s="145"/>
      <c r="K719" s="14"/>
    </row>
    <row r="720" spans="3:11" x14ac:dyDescent="0.2">
      <c r="C720" s="140">
        <f t="shared" si="37"/>
        <v>10</v>
      </c>
      <c r="D720" s="141" t="e">
        <f t="shared" si="35"/>
        <v>#N/A</v>
      </c>
      <c r="E720" s="8" t="e">
        <f t="shared" si="36"/>
        <v>#N/A</v>
      </c>
      <c r="F720" s="142"/>
      <c r="G720" s="143"/>
      <c r="H720" s="143"/>
      <c r="I720" s="143"/>
      <c r="J720" s="145"/>
      <c r="K720" s="14"/>
    </row>
    <row r="721" spans="3:11" x14ac:dyDescent="0.2">
      <c r="C721" s="140">
        <f t="shared" si="37"/>
        <v>11</v>
      </c>
      <c r="D721" s="141" t="e">
        <f t="shared" si="35"/>
        <v>#N/A</v>
      </c>
      <c r="E721" s="8" t="e">
        <f t="shared" si="36"/>
        <v>#N/A</v>
      </c>
      <c r="F721" s="142"/>
      <c r="G721" s="143"/>
      <c r="H721" s="143"/>
      <c r="I721" s="143"/>
      <c r="J721" s="145"/>
      <c r="K721" s="14"/>
    </row>
    <row r="722" spans="3:11" x14ac:dyDescent="0.2">
      <c r="C722" s="140">
        <f t="shared" si="37"/>
        <v>12</v>
      </c>
      <c r="D722" s="141" t="e">
        <f t="shared" si="35"/>
        <v>#N/A</v>
      </c>
      <c r="E722" s="8" t="e">
        <f t="shared" si="36"/>
        <v>#N/A</v>
      </c>
      <c r="F722" s="142"/>
      <c r="G722" s="143"/>
      <c r="H722" s="143"/>
      <c r="I722" s="143"/>
      <c r="J722" s="145"/>
      <c r="K722" s="14"/>
    </row>
    <row r="723" spans="3:11" x14ac:dyDescent="0.2">
      <c r="C723" s="140">
        <f t="shared" si="37"/>
        <v>13</v>
      </c>
      <c r="D723" s="141" t="e">
        <f t="shared" si="35"/>
        <v>#N/A</v>
      </c>
      <c r="E723" s="8" t="e">
        <f t="shared" si="36"/>
        <v>#N/A</v>
      </c>
      <c r="F723" s="142"/>
      <c r="G723" s="143"/>
      <c r="H723" s="143"/>
      <c r="I723" s="143"/>
      <c r="J723" s="145"/>
      <c r="K723" s="14"/>
    </row>
    <row r="724" spans="3:11" x14ac:dyDescent="0.2">
      <c r="C724" s="140">
        <f t="shared" si="37"/>
        <v>14</v>
      </c>
      <c r="D724" s="141" t="e">
        <f t="shared" si="35"/>
        <v>#N/A</v>
      </c>
      <c r="E724" s="8" t="e">
        <f t="shared" si="36"/>
        <v>#N/A</v>
      </c>
      <c r="F724" s="142"/>
      <c r="G724" s="143"/>
      <c r="H724" s="143"/>
      <c r="I724" s="143"/>
      <c r="J724" s="145"/>
      <c r="K724" s="14"/>
    </row>
    <row r="725" spans="3:11" x14ac:dyDescent="0.2">
      <c r="C725" s="140">
        <f t="shared" si="37"/>
        <v>15</v>
      </c>
      <c r="D725" s="141" t="e">
        <f t="shared" si="35"/>
        <v>#N/A</v>
      </c>
      <c r="E725" s="8" t="e">
        <f t="shared" si="36"/>
        <v>#N/A</v>
      </c>
      <c r="F725" s="142"/>
      <c r="G725" s="143"/>
      <c r="H725" s="143"/>
      <c r="I725" s="143"/>
      <c r="J725" s="145"/>
      <c r="K725" s="14"/>
    </row>
    <row r="726" spans="3:11" x14ac:dyDescent="0.2">
      <c r="C726" s="140">
        <f t="shared" si="37"/>
        <v>16</v>
      </c>
      <c r="D726" s="141" t="e">
        <f t="shared" si="35"/>
        <v>#N/A</v>
      </c>
      <c r="E726" s="8" t="e">
        <f t="shared" si="36"/>
        <v>#N/A</v>
      </c>
      <c r="F726" s="142"/>
      <c r="G726" s="143"/>
      <c r="H726" s="143"/>
      <c r="I726" s="143"/>
      <c r="J726" s="145"/>
      <c r="K726" s="14"/>
    </row>
    <row r="727" spans="3:11" x14ac:dyDescent="0.2">
      <c r="C727" s="140">
        <f t="shared" si="37"/>
        <v>17</v>
      </c>
      <c r="D727" s="141" t="e">
        <f t="shared" si="35"/>
        <v>#N/A</v>
      </c>
      <c r="E727" s="8" t="e">
        <f t="shared" si="36"/>
        <v>#N/A</v>
      </c>
      <c r="F727" s="142"/>
      <c r="G727" s="143"/>
      <c r="H727" s="143"/>
      <c r="I727" s="143"/>
      <c r="J727" s="145"/>
      <c r="K727" s="14"/>
    </row>
    <row r="728" spans="3:11" x14ac:dyDescent="0.2">
      <c r="C728" s="140">
        <f t="shared" si="37"/>
        <v>18</v>
      </c>
      <c r="D728" s="141" t="e">
        <f t="shared" si="35"/>
        <v>#N/A</v>
      </c>
      <c r="E728" s="8" t="e">
        <f t="shared" si="36"/>
        <v>#N/A</v>
      </c>
      <c r="F728" s="142"/>
      <c r="G728" s="143"/>
      <c r="H728" s="143"/>
      <c r="I728" s="143"/>
      <c r="J728" s="145"/>
      <c r="K728" s="14"/>
    </row>
    <row r="729" spans="3:11" x14ac:dyDescent="0.2">
      <c r="C729" s="140">
        <f t="shared" si="37"/>
        <v>19</v>
      </c>
      <c r="D729" s="141" t="e">
        <f t="shared" si="35"/>
        <v>#N/A</v>
      </c>
      <c r="E729" s="8" t="e">
        <f t="shared" si="36"/>
        <v>#N/A</v>
      </c>
      <c r="F729" s="142"/>
      <c r="G729" s="143"/>
      <c r="H729" s="143"/>
      <c r="I729" s="143"/>
      <c r="J729" s="145"/>
      <c r="K729" s="14"/>
    </row>
    <row r="730" spans="3:11" x14ac:dyDescent="0.2">
      <c r="C730" s="140">
        <f t="shared" si="37"/>
        <v>20</v>
      </c>
      <c r="D730" s="141" t="e">
        <f t="shared" si="35"/>
        <v>#N/A</v>
      </c>
      <c r="E730" s="8" t="e">
        <f t="shared" si="36"/>
        <v>#N/A</v>
      </c>
      <c r="F730" s="142"/>
      <c r="G730" s="143"/>
      <c r="H730" s="143"/>
      <c r="I730" s="143"/>
      <c r="J730" s="145"/>
      <c r="K730" s="14"/>
    </row>
    <row r="731" spans="3:11" x14ac:dyDescent="0.2">
      <c r="C731" s="140">
        <f t="shared" si="37"/>
        <v>21</v>
      </c>
      <c r="D731" s="141" t="e">
        <f t="shared" si="35"/>
        <v>#N/A</v>
      </c>
      <c r="E731" s="8" t="e">
        <f t="shared" si="36"/>
        <v>#N/A</v>
      </c>
      <c r="F731" s="142"/>
      <c r="G731" s="143"/>
      <c r="H731" s="143"/>
      <c r="I731" s="143"/>
      <c r="J731" s="145"/>
      <c r="K731" s="14"/>
    </row>
    <row r="732" spans="3:11" x14ac:dyDescent="0.2">
      <c r="C732" s="140">
        <f t="shared" si="37"/>
        <v>22</v>
      </c>
      <c r="D732" s="141" t="e">
        <f t="shared" si="35"/>
        <v>#N/A</v>
      </c>
      <c r="E732" s="8" t="e">
        <f t="shared" si="36"/>
        <v>#N/A</v>
      </c>
      <c r="F732" s="142"/>
      <c r="G732" s="143"/>
      <c r="H732" s="143"/>
      <c r="I732" s="143"/>
      <c r="J732" s="145"/>
      <c r="K732" s="14"/>
    </row>
    <row r="733" spans="3:11" x14ac:dyDescent="0.2">
      <c r="C733" s="140">
        <f t="shared" si="37"/>
        <v>23</v>
      </c>
      <c r="D733" s="141" t="e">
        <f t="shared" ref="D733:D796" si="38">+VLOOKUP(G733,$L$10:$M$50,2,0)</f>
        <v>#N/A</v>
      </c>
      <c r="E733" s="8" t="e">
        <f t="shared" ref="E733:E796" si="39">+C733&amp;D733</f>
        <v>#N/A</v>
      </c>
      <c r="F733" s="142"/>
      <c r="G733" s="143"/>
      <c r="H733" s="143"/>
      <c r="I733" s="143"/>
      <c r="J733" s="145"/>
      <c r="K733" s="14"/>
    </row>
    <row r="734" spans="3:11" x14ac:dyDescent="0.2">
      <c r="C734" s="140">
        <f t="shared" si="37"/>
        <v>24</v>
      </c>
      <c r="D734" s="141" t="e">
        <f t="shared" si="38"/>
        <v>#N/A</v>
      </c>
      <c r="E734" s="8" t="e">
        <f t="shared" si="39"/>
        <v>#N/A</v>
      </c>
      <c r="F734" s="142"/>
      <c r="G734" s="143"/>
      <c r="H734" s="143"/>
      <c r="I734" s="143"/>
      <c r="J734" s="145"/>
      <c r="K734" s="14"/>
    </row>
    <row r="735" spans="3:11" x14ac:dyDescent="0.2">
      <c r="C735" s="140">
        <f t="shared" si="37"/>
        <v>25</v>
      </c>
      <c r="D735" s="141" t="e">
        <f t="shared" si="38"/>
        <v>#N/A</v>
      </c>
      <c r="E735" s="8" t="e">
        <f t="shared" si="39"/>
        <v>#N/A</v>
      </c>
      <c r="F735" s="142"/>
      <c r="G735" s="143"/>
      <c r="H735" s="143"/>
      <c r="I735" s="143"/>
      <c r="J735" s="145"/>
      <c r="K735" s="14"/>
    </row>
    <row r="736" spans="3:11" x14ac:dyDescent="0.2">
      <c r="C736" s="140">
        <f t="shared" si="37"/>
        <v>26</v>
      </c>
      <c r="D736" s="141" t="e">
        <f t="shared" si="38"/>
        <v>#N/A</v>
      </c>
      <c r="E736" s="8" t="e">
        <f t="shared" si="39"/>
        <v>#N/A</v>
      </c>
      <c r="F736" s="142"/>
      <c r="G736" s="143"/>
      <c r="H736" s="143"/>
      <c r="I736" s="143"/>
      <c r="J736" s="145"/>
      <c r="K736" s="14"/>
    </row>
    <row r="737" spans="3:11" x14ac:dyDescent="0.2">
      <c r="C737" s="140">
        <f t="shared" si="37"/>
        <v>27</v>
      </c>
      <c r="D737" s="141" t="e">
        <f t="shared" si="38"/>
        <v>#N/A</v>
      </c>
      <c r="E737" s="8" t="e">
        <f t="shared" si="39"/>
        <v>#N/A</v>
      </c>
      <c r="F737" s="142"/>
      <c r="G737" s="143"/>
      <c r="H737" s="143"/>
      <c r="I737" s="143"/>
      <c r="J737" s="145"/>
      <c r="K737" s="14"/>
    </row>
    <row r="738" spans="3:11" x14ac:dyDescent="0.2">
      <c r="C738" s="140">
        <f t="shared" si="37"/>
        <v>28</v>
      </c>
      <c r="D738" s="141" t="e">
        <f t="shared" si="38"/>
        <v>#N/A</v>
      </c>
      <c r="E738" s="8" t="e">
        <f t="shared" si="39"/>
        <v>#N/A</v>
      </c>
      <c r="F738" s="142"/>
      <c r="G738" s="143"/>
      <c r="H738" s="143"/>
      <c r="I738" s="143"/>
      <c r="J738" s="145"/>
      <c r="K738" s="14"/>
    </row>
    <row r="739" spans="3:11" x14ac:dyDescent="0.2">
      <c r="C739" s="140">
        <f t="shared" si="37"/>
        <v>29</v>
      </c>
      <c r="D739" s="141" t="e">
        <f t="shared" si="38"/>
        <v>#N/A</v>
      </c>
      <c r="E739" s="8" t="e">
        <f t="shared" si="39"/>
        <v>#N/A</v>
      </c>
      <c r="F739" s="142"/>
      <c r="G739" s="143"/>
      <c r="H739" s="143"/>
      <c r="I739" s="143"/>
      <c r="J739" s="145"/>
      <c r="K739" s="14"/>
    </row>
    <row r="740" spans="3:11" x14ac:dyDescent="0.2">
      <c r="C740" s="140">
        <f t="shared" si="37"/>
        <v>30</v>
      </c>
      <c r="D740" s="141" t="e">
        <f t="shared" si="38"/>
        <v>#N/A</v>
      </c>
      <c r="E740" s="8" t="e">
        <f t="shared" si="39"/>
        <v>#N/A</v>
      </c>
      <c r="F740" s="142"/>
      <c r="G740" s="143"/>
      <c r="H740" s="143"/>
      <c r="I740" s="143"/>
      <c r="J740" s="145"/>
      <c r="K740" s="14"/>
    </row>
    <row r="741" spans="3:11" x14ac:dyDescent="0.2">
      <c r="C741" s="140">
        <f t="shared" si="37"/>
        <v>31</v>
      </c>
      <c r="D741" s="141" t="e">
        <f t="shared" si="38"/>
        <v>#N/A</v>
      </c>
      <c r="E741" s="8" t="e">
        <f t="shared" si="39"/>
        <v>#N/A</v>
      </c>
      <c r="F741" s="142"/>
      <c r="G741" s="143"/>
      <c r="H741" s="143"/>
      <c r="I741" s="143"/>
      <c r="J741" s="145"/>
      <c r="K741" s="14"/>
    </row>
    <row r="742" spans="3:11" x14ac:dyDescent="0.2">
      <c r="C742" s="140">
        <f t="shared" si="37"/>
        <v>32</v>
      </c>
      <c r="D742" s="141" t="e">
        <f t="shared" si="38"/>
        <v>#N/A</v>
      </c>
      <c r="E742" s="8" t="e">
        <f t="shared" si="39"/>
        <v>#N/A</v>
      </c>
      <c r="F742" s="142"/>
      <c r="G742" s="143"/>
      <c r="H742" s="143"/>
      <c r="I742" s="143"/>
      <c r="J742" s="145"/>
      <c r="K742" s="14"/>
    </row>
    <row r="743" spans="3:11" x14ac:dyDescent="0.2">
      <c r="C743" s="140">
        <f t="shared" si="37"/>
        <v>33</v>
      </c>
      <c r="D743" s="141" t="e">
        <f t="shared" si="38"/>
        <v>#N/A</v>
      </c>
      <c r="E743" s="8" t="e">
        <f t="shared" si="39"/>
        <v>#N/A</v>
      </c>
      <c r="F743" s="142"/>
      <c r="G743" s="143"/>
      <c r="H743" s="143"/>
      <c r="I743" s="143"/>
      <c r="J743" s="145"/>
      <c r="K743" s="14"/>
    </row>
    <row r="744" spans="3:11" x14ac:dyDescent="0.2">
      <c r="C744" s="140">
        <f t="shared" si="37"/>
        <v>34</v>
      </c>
      <c r="D744" s="141" t="e">
        <f t="shared" si="38"/>
        <v>#N/A</v>
      </c>
      <c r="E744" s="8" t="e">
        <f t="shared" si="39"/>
        <v>#N/A</v>
      </c>
      <c r="F744" s="142"/>
      <c r="G744" s="143"/>
      <c r="H744" s="143"/>
      <c r="I744" s="143"/>
      <c r="J744" s="145"/>
      <c r="K744" s="14"/>
    </row>
    <row r="745" spans="3:11" x14ac:dyDescent="0.2">
      <c r="C745" s="140">
        <f t="shared" si="37"/>
        <v>35</v>
      </c>
      <c r="D745" s="141" t="e">
        <f t="shared" si="38"/>
        <v>#N/A</v>
      </c>
      <c r="E745" s="8" t="e">
        <f t="shared" si="39"/>
        <v>#N/A</v>
      </c>
      <c r="F745" s="142"/>
      <c r="G745" s="143"/>
      <c r="H745" s="143"/>
      <c r="I745" s="143"/>
      <c r="J745" s="145"/>
      <c r="K745" s="14"/>
    </row>
    <row r="746" spans="3:11" x14ac:dyDescent="0.2">
      <c r="C746" s="140">
        <f t="shared" si="37"/>
        <v>36</v>
      </c>
      <c r="D746" s="141" t="e">
        <f t="shared" si="38"/>
        <v>#N/A</v>
      </c>
      <c r="E746" s="8" t="e">
        <f t="shared" si="39"/>
        <v>#N/A</v>
      </c>
      <c r="F746" s="142"/>
      <c r="G746" s="143"/>
      <c r="H746" s="143"/>
      <c r="I746" s="143"/>
      <c r="J746" s="145"/>
      <c r="K746" s="14"/>
    </row>
    <row r="747" spans="3:11" x14ac:dyDescent="0.2">
      <c r="C747" s="140">
        <f t="shared" si="37"/>
        <v>37</v>
      </c>
      <c r="D747" s="141" t="e">
        <f t="shared" si="38"/>
        <v>#N/A</v>
      </c>
      <c r="E747" s="8" t="e">
        <f t="shared" si="39"/>
        <v>#N/A</v>
      </c>
      <c r="F747" s="142"/>
      <c r="G747" s="143"/>
      <c r="H747" s="143"/>
      <c r="I747" s="143"/>
      <c r="J747" s="145"/>
      <c r="K747" s="14"/>
    </row>
    <row r="748" spans="3:11" x14ac:dyDescent="0.2">
      <c r="C748" s="140">
        <f t="shared" si="37"/>
        <v>38</v>
      </c>
      <c r="D748" s="141" t="e">
        <f t="shared" si="38"/>
        <v>#N/A</v>
      </c>
      <c r="E748" s="8" t="e">
        <f t="shared" si="39"/>
        <v>#N/A</v>
      </c>
      <c r="F748" s="142"/>
      <c r="G748" s="143"/>
      <c r="H748" s="143"/>
      <c r="I748" s="143"/>
      <c r="J748" s="145"/>
      <c r="K748" s="14"/>
    </row>
    <row r="749" spans="3:11" x14ac:dyDescent="0.2">
      <c r="C749" s="140">
        <f t="shared" si="37"/>
        <v>39</v>
      </c>
      <c r="D749" s="141" t="e">
        <f t="shared" si="38"/>
        <v>#N/A</v>
      </c>
      <c r="E749" s="8" t="e">
        <f t="shared" si="39"/>
        <v>#N/A</v>
      </c>
      <c r="F749" s="142"/>
      <c r="G749" s="143"/>
      <c r="H749" s="143"/>
      <c r="I749" s="143"/>
      <c r="J749" s="145"/>
      <c r="K749" s="14"/>
    </row>
    <row r="750" spans="3:11" x14ac:dyDescent="0.2">
      <c r="C750" s="140">
        <f t="shared" si="37"/>
        <v>40</v>
      </c>
      <c r="D750" s="141" t="e">
        <f t="shared" si="38"/>
        <v>#N/A</v>
      </c>
      <c r="E750" s="8" t="e">
        <f t="shared" si="39"/>
        <v>#N/A</v>
      </c>
      <c r="F750" s="142"/>
      <c r="G750" s="143"/>
      <c r="H750" s="143"/>
      <c r="I750" s="143"/>
      <c r="J750" s="145"/>
      <c r="K750" s="14"/>
    </row>
    <row r="751" spans="3:11" x14ac:dyDescent="0.2">
      <c r="C751" s="140">
        <f t="shared" si="37"/>
        <v>41</v>
      </c>
      <c r="D751" s="141" t="e">
        <f t="shared" si="38"/>
        <v>#N/A</v>
      </c>
      <c r="E751" s="8" t="e">
        <f t="shared" si="39"/>
        <v>#N/A</v>
      </c>
      <c r="F751" s="142"/>
      <c r="G751" s="143"/>
      <c r="H751" s="143"/>
      <c r="I751" s="143"/>
      <c r="J751" s="145"/>
      <c r="K751" s="14"/>
    </row>
    <row r="752" spans="3:11" x14ac:dyDescent="0.2">
      <c r="C752" s="140">
        <f t="shared" si="37"/>
        <v>42</v>
      </c>
      <c r="D752" s="141" t="e">
        <f t="shared" si="38"/>
        <v>#N/A</v>
      </c>
      <c r="E752" s="8" t="e">
        <f t="shared" si="39"/>
        <v>#N/A</v>
      </c>
      <c r="F752" s="142"/>
      <c r="G752" s="143"/>
      <c r="H752" s="143"/>
      <c r="I752" s="143"/>
      <c r="J752" s="145"/>
      <c r="K752" s="14"/>
    </row>
    <row r="753" spans="3:11" x14ac:dyDescent="0.2">
      <c r="C753" s="140">
        <f t="shared" si="37"/>
        <v>43</v>
      </c>
      <c r="D753" s="141" t="e">
        <f t="shared" si="38"/>
        <v>#N/A</v>
      </c>
      <c r="E753" s="8" t="e">
        <f t="shared" si="39"/>
        <v>#N/A</v>
      </c>
      <c r="F753" s="142"/>
      <c r="G753" s="143"/>
      <c r="H753" s="143"/>
      <c r="I753" s="143"/>
      <c r="J753" s="145"/>
      <c r="K753" s="14"/>
    </row>
    <row r="754" spans="3:11" x14ac:dyDescent="0.2">
      <c r="C754" s="140">
        <f t="shared" si="37"/>
        <v>44</v>
      </c>
      <c r="D754" s="141" t="e">
        <f t="shared" si="38"/>
        <v>#N/A</v>
      </c>
      <c r="E754" s="8" t="e">
        <f t="shared" si="39"/>
        <v>#N/A</v>
      </c>
      <c r="F754" s="142"/>
      <c r="G754" s="14"/>
      <c r="H754" s="14"/>
      <c r="I754" s="14"/>
      <c r="J754" s="145"/>
      <c r="K754" s="14"/>
    </row>
    <row r="755" spans="3:11" x14ac:dyDescent="0.2">
      <c r="C755" s="140">
        <f t="shared" si="37"/>
        <v>45</v>
      </c>
      <c r="D755" s="141" t="e">
        <f t="shared" si="38"/>
        <v>#N/A</v>
      </c>
      <c r="E755" s="8" t="e">
        <f t="shared" si="39"/>
        <v>#N/A</v>
      </c>
      <c r="F755" s="142"/>
      <c r="G755" s="143"/>
      <c r="H755" s="143"/>
      <c r="I755" s="143"/>
      <c r="J755" s="145"/>
      <c r="K755" s="14"/>
    </row>
    <row r="756" spans="3:11" x14ac:dyDescent="0.2">
      <c r="C756" s="140">
        <f t="shared" si="37"/>
        <v>46</v>
      </c>
      <c r="D756" s="141" t="e">
        <f t="shared" si="38"/>
        <v>#N/A</v>
      </c>
      <c r="E756" s="8" t="e">
        <f t="shared" si="39"/>
        <v>#N/A</v>
      </c>
      <c r="F756" s="142"/>
      <c r="G756" s="143"/>
      <c r="H756" s="143"/>
      <c r="I756" s="143"/>
      <c r="J756" s="145"/>
      <c r="K756" s="14"/>
    </row>
    <row r="757" spans="3:11" x14ac:dyDescent="0.2">
      <c r="C757" s="140">
        <f t="shared" si="37"/>
        <v>47</v>
      </c>
      <c r="D757" s="141" t="e">
        <f t="shared" si="38"/>
        <v>#N/A</v>
      </c>
      <c r="E757" s="8" t="e">
        <f t="shared" si="39"/>
        <v>#N/A</v>
      </c>
      <c r="F757" s="142"/>
      <c r="G757" s="143"/>
      <c r="H757" s="143"/>
      <c r="I757" s="143"/>
      <c r="J757" s="145"/>
      <c r="K757" s="14"/>
    </row>
    <row r="758" spans="3:11" x14ac:dyDescent="0.2">
      <c r="C758" s="140">
        <f t="shared" si="37"/>
        <v>48</v>
      </c>
      <c r="D758" s="141" t="e">
        <f t="shared" si="38"/>
        <v>#N/A</v>
      </c>
      <c r="E758" s="8" t="e">
        <f t="shared" si="39"/>
        <v>#N/A</v>
      </c>
      <c r="F758" s="142"/>
      <c r="G758" s="143"/>
      <c r="H758" s="143"/>
      <c r="I758" s="143"/>
      <c r="J758" s="145"/>
      <c r="K758" s="14"/>
    </row>
    <row r="759" spans="3:11" x14ac:dyDescent="0.2">
      <c r="C759" s="140">
        <f t="shared" si="37"/>
        <v>49</v>
      </c>
      <c r="D759" s="141" t="e">
        <f t="shared" si="38"/>
        <v>#N/A</v>
      </c>
      <c r="E759" s="8" t="e">
        <f t="shared" si="39"/>
        <v>#N/A</v>
      </c>
      <c r="F759" s="142"/>
      <c r="G759" s="143"/>
      <c r="H759" s="143"/>
      <c r="I759" s="143"/>
      <c r="J759" s="145"/>
      <c r="K759" s="14"/>
    </row>
    <row r="760" spans="3:11" x14ac:dyDescent="0.2">
      <c r="C760" s="140">
        <f t="shared" si="37"/>
        <v>50</v>
      </c>
      <c r="D760" s="141" t="e">
        <f t="shared" si="38"/>
        <v>#N/A</v>
      </c>
      <c r="E760" s="8" t="e">
        <f t="shared" si="39"/>
        <v>#N/A</v>
      </c>
      <c r="F760" s="142"/>
      <c r="G760" s="143"/>
      <c r="H760" s="143"/>
      <c r="I760" s="143"/>
      <c r="J760" s="145"/>
      <c r="K760" s="14"/>
    </row>
    <row r="761" spans="3:11" x14ac:dyDescent="0.2">
      <c r="C761" s="140">
        <f t="shared" si="37"/>
        <v>51</v>
      </c>
      <c r="D761" s="141" t="e">
        <f t="shared" si="38"/>
        <v>#N/A</v>
      </c>
      <c r="E761" s="8" t="e">
        <f t="shared" si="39"/>
        <v>#N/A</v>
      </c>
      <c r="F761" s="142"/>
      <c r="G761" s="143"/>
      <c r="H761" s="143"/>
      <c r="I761" s="143"/>
      <c r="J761" s="145"/>
      <c r="K761" s="14"/>
    </row>
    <row r="762" spans="3:11" x14ac:dyDescent="0.2">
      <c r="C762" s="140">
        <f t="shared" si="37"/>
        <v>52</v>
      </c>
      <c r="D762" s="141" t="e">
        <f t="shared" si="38"/>
        <v>#N/A</v>
      </c>
      <c r="E762" s="8" t="e">
        <f t="shared" si="39"/>
        <v>#N/A</v>
      </c>
      <c r="F762" s="142"/>
      <c r="G762" s="143"/>
      <c r="H762" s="143"/>
      <c r="I762" s="143"/>
      <c r="J762" s="145"/>
      <c r="K762" s="14"/>
    </row>
    <row r="763" spans="3:11" x14ac:dyDescent="0.2">
      <c r="C763" s="140">
        <f t="shared" si="37"/>
        <v>53</v>
      </c>
      <c r="D763" s="141" t="e">
        <f t="shared" si="38"/>
        <v>#N/A</v>
      </c>
      <c r="E763" s="8" t="e">
        <f t="shared" si="39"/>
        <v>#N/A</v>
      </c>
      <c r="F763" s="142"/>
      <c r="G763" s="143"/>
      <c r="H763" s="143"/>
      <c r="I763" s="143"/>
      <c r="J763" s="145"/>
      <c r="K763" s="14"/>
    </row>
    <row r="764" spans="3:11" x14ac:dyDescent="0.2">
      <c r="C764" s="140">
        <f t="shared" si="37"/>
        <v>54</v>
      </c>
      <c r="D764" s="141" t="e">
        <f t="shared" si="38"/>
        <v>#N/A</v>
      </c>
      <c r="E764" s="8" t="e">
        <f t="shared" si="39"/>
        <v>#N/A</v>
      </c>
      <c r="F764" s="142"/>
      <c r="G764" s="143"/>
      <c r="H764" s="143"/>
      <c r="I764" s="143"/>
      <c r="J764" s="145"/>
      <c r="K764" s="14"/>
    </row>
    <row r="765" spans="3:11" x14ac:dyDescent="0.2">
      <c r="C765" s="140">
        <f t="shared" si="37"/>
        <v>55</v>
      </c>
      <c r="D765" s="141" t="e">
        <f t="shared" si="38"/>
        <v>#N/A</v>
      </c>
      <c r="E765" s="8" t="e">
        <f t="shared" si="39"/>
        <v>#N/A</v>
      </c>
      <c r="F765" s="142"/>
      <c r="G765" s="143"/>
      <c r="H765" s="143"/>
      <c r="I765" s="143"/>
      <c r="J765" s="145"/>
      <c r="K765" s="14"/>
    </row>
    <row r="766" spans="3:11" x14ac:dyDescent="0.2">
      <c r="C766" s="140">
        <f t="shared" si="37"/>
        <v>1</v>
      </c>
      <c r="D766" s="141" t="str">
        <f t="shared" si="38"/>
        <v>Tập đọc</v>
      </c>
      <c r="E766" s="8" t="str">
        <f t="shared" si="39"/>
        <v>1Tập đọc</v>
      </c>
      <c r="F766" s="142">
        <v>1</v>
      </c>
      <c r="G766" s="143" t="s">
        <v>23</v>
      </c>
      <c r="H766" s="143"/>
      <c r="I766" s="143"/>
      <c r="J766" s="145" t="s">
        <v>332</v>
      </c>
      <c r="K766" s="14" t="s">
        <v>331</v>
      </c>
    </row>
    <row r="767" spans="3:11" x14ac:dyDescent="0.2">
      <c r="C767" s="140">
        <f t="shared" si="37"/>
        <v>2</v>
      </c>
      <c r="D767" s="141" t="str">
        <f t="shared" si="38"/>
        <v>Tập đọc</v>
      </c>
      <c r="E767" s="8" t="str">
        <f t="shared" si="39"/>
        <v>2Tập đọc</v>
      </c>
      <c r="F767" s="142">
        <v>2</v>
      </c>
      <c r="G767" s="143" t="s">
        <v>23</v>
      </c>
      <c r="H767" s="143"/>
      <c r="I767" s="143"/>
      <c r="J767" s="145" t="s">
        <v>332</v>
      </c>
      <c r="K767" s="14" t="s">
        <v>331</v>
      </c>
    </row>
    <row r="768" spans="3:11" x14ac:dyDescent="0.2">
      <c r="C768" s="140">
        <f t="shared" si="37"/>
        <v>3</v>
      </c>
      <c r="D768" s="141" t="str">
        <f t="shared" si="38"/>
        <v>Tập đọc</v>
      </c>
      <c r="E768" s="8" t="str">
        <f t="shared" si="39"/>
        <v>3Tập đọc</v>
      </c>
      <c r="F768" s="142">
        <v>3</v>
      </c>
      <c r="G768" s="143" t="s">
        <v>23</v>
      </c>
      <c r="H768" s="143"/>
      <c r="I768" s="143"/>
      <c r="J768" s="145" t="s">
        <v>333</v>
      </c>
      <c r="K768" s="14" t="s">
        <v>331</v>
      </c>
    </row>
    <row r="769" spans="3:11" x14ac:dyDescent="0.2">
      <c r="C769" s="140">
        <f t="shared" si="37"/>
        <v>4</v>
      </c>
      <c r="D769" s="141" t="str">
        <f t="shared" si="38"/>
        <v>Tập đọc</v>
      </c>
      <c r="E769" s="8" t="str">
        <f t="shared" si="39"/>
        <v>4Tập đọc</v>
      </c>
      <c r="F769" s="142">
        <v>4</v>
      </c>
      <c r="G769" s="143" t="s">
        <v>23</v>
      </c>
      <c r="H769" s="143"/>
      <c r="I769" s="143"/>
      <c r="J769" s="145" t="s">
        <v>334</v>
      </c>
      <c r="K769" s="14" t="s">
        <v>331</v>
      </c>
    </row>
    <row r="770" spans="3:11" x14ac:dyDescent="0.2">
      <c r="C770" s="140">
        <f t="shared" si="37"/>
        <v>5</v>
      </c>
      <c r="D770" s="141" t="str">
        <f t="shared" si="38"/>
        <v>Tập đọc</v>
      </c>
      <c r="E770" s="8" t="str">
        <f t="shared" si="39"/>
        <v>5Tập đọc</v>
      </c>
      <c r="F770" s="142">
        <v>5</v>
      </c>
      <c r="G770" s="143" t="s">
        <v>23</v>
      </c>
      <c r="H770" s="143"/>
      <c r="I770" s="143"/>
      <c r="J770" s="145" t="s">
        <v>334</v>
      </c>
      <c r="K770" s="14" t="s">
        <v>331</v>
      </c>
    </row>
    <row r="771" spans="3:11" x14ac:dyDescent="0.2">
      <c r="C771" s="140">
        <f t="shared" si="37"/>
        <v>6</v>
      </c>
      <c r="D771" s="141" t="str">
        <f t="shared" si="38"/>
        <v>Tập đọc</v>
      </c>
      <c r="E771" s="8" t="str">
        <f t="shared" si="39"/>
        <v>6Tập đọc</v>
      </c>
      <c r="F771" s="142">
        <v>6</v>
      </c>
      <c r="G771" s="143" t="s">
        <v>23</v>
      </c>
      <c r="H771" s="143"/>
      <c r="I771" s="143"/>
      <c r="J771" s="145" t="s">
        <v>335</v>
      </c>
      <c r="K771" s="14" t="s">
        <v>331</v>
      </c>
    </row>
    <row r="772" spans="3:11" x14ac:dyDescent="0.2">
      <c r="C772" s="140">
        <f t="shared" si="37"/>
        <v>7</v>
      </c>
      <c r="D772" s="141" t="str">
        <f t="shared" si="38"/>
        <v>Tập đọc</v>
      </c>
      <c r="E772" s="8" t="str">
        <f t="shared" si="39"/>
        <v>7Tập đọc</v>
      </c>
      <c r="F772" s="142">
        <v>7</v>
      </c>
      <c r="G772" s="143" t="s">
        <v>23</v>
      </c>
      <c r="H772" s="143"/>
      <c r="I772" s="143"/>
      <c r="J772" s="145" t="s">
        <v>336</v>
      </c>
      <c r="K772" s="14" t="s">
        <v>331</v>
      </c>
    </row>
    <row r="773" spans="3:11" x14ac:dyDescent="0.2">
      <c r="C773" s="140">
        <f t="shared" si="37"/>
        <v>8</v>
      </c>
      <c r="D773" s="141" t="str">
        <f t="shared" si="38"/>
        <v>Tập đọc</v>
      </c>
      <c r="E773" s="8" t="str">
        <f t="shared" si="39"/>
        <v>8Tập đọc</v>
      </c>
      <c r="F773" s="142">
        <v>8</v>
      </c>
      <c r="G773" s="143" t="s">
        <v>23</v>
      </c>
      <c r="H773" s="143"/>
      <c r="I773" s="143"/>
      <c r="J773" s="145" t="s">
        <v>336</v>
      </c>
      <c r="K773" s="14" t="s">
        <v>331</v>
      </c>
    </row>
    <row r="774" spans="3:11" x14ac:dyDescent="0.2">
      <c r="C774" s="140">
        <f t="shared" si="37"/>
        <v>9</v>
      </c>
      <c r="D774" s="141" t="str">
        <f t="shared" si="38"/>
        <v>Tập đọc</v>
      </c>
      <c r="E774" s="8" t="str">
        <f t="shared" si="39"/>
        <v>9Tập đọc</v>
      </c>
      <c r="F774" s="142">
        <v>9</v>
      </c>
      <c r="G774" s="143" t="s">
        <v>23</v>
      </c>
      <c r="H774" s="143"/>
      <c r="I774" s="143"/>
      <c r="J774" s="145" t="s">
        <v>337</v>
      </c>
      <c r="K774" s="14" t="s">
        <v>331</v>
      </c>
    </row>
    <row r="775" spans="3:11" x14ac:dyDescent="0.2">
      <c r="C775" s="140">
        <f t="shared" si="37"/>
        <v>10</v>
      </c>
      <c r="D775" s="141" t="str">
        <f t="shared" si="38"/>
        <v>Tập đọc</v>
      </c>
      <c r="E775" s="8" t="str">
        <f t="shared" si="39"/>
        <v>10Tập đọc</v>
      </c>
      <c r="F775" s="142">
        <v>10</v>
      </c>
      <c r="G775" s="143" t="s">
        <v>23</v>
      </c>
      <c r="H775" s="143"/>
      <c r="I775" s="143"/>
      <c r="J775" s="145" t="s">
        <v>338</v>
      </c>
      <c r="K775" s="14" t="s">
        <v>331</v>
      </c>
    </row>
    <row r="776" spans="3:11" x14ac:dyDescent="0.2">
      <c r="C776" s="140">
        <f t="shared" si="37"/>
        <v>11</v>
      </c>
      <c r="D776" s="141" t="str">
        <f t="shared" si="38"/>
        <v>Tập đọc</v>
      </c>
      <c r="E776" s="8" t="str">
        <f t="shared" si="39"/>
        <v>11Tập đọc</v>
      </c>
      <c r="F776" s="142">
        <v>11</v>
      </c>
      <c r="G776" s="143" t="s">
        <v>23</v>
      </c>
      <c r="H776" s="143"/>
      <c r="I776" s="143"/>
      <c r="J776" s="145" t="s">
        <v>338</v>
      </c>
      <c r="K776" s="14" t="s">
        <v>331</v>
      </c>
    </row>
    <row r="777" spans="3:11" x14ac:dyDescent="0.2">
      <c r="C777" s="140">
        <f t="shared" si="37"/>
        <v>12</v>
      </c>
      <c r="D777" s="141" t="str">
        <f t="shared" si="38"/>
        <v>Tập đọc</v>
      </c>
      <c r="E777" s="8" t="str">
        <f t="shared" si="39"/>
        <v>12Tập đọc</v>
      </c>
      <c r="F777" s="142">
        <v>12</v>
      </c>
      <c r="G777" s="143" t="s">
        <v>23</v>
      </c>
      <c r="H777" s="143"/>
      <c r="I777" s="143"/>
      <c r="J777" s="145" t="s">
        <v>339</v>
      </c>
      <c r="K777" s="14" t="s">
        <v>331</v>
      </c>
    </row>
    <row r="778" spans="3:11" x14ac:dyDescent="0.2">
      <c r="C778" s="140">
        <f t="shared" si="37"/>
        <v>13</v>
      </c>
      <c r="D778" s="141" t="str">
        <f t="shared" si="38"/>
        <v>Tập đọc</v>
      </c>
      <c r="E778" s="8" t="str">
        <f t="shared" si="39"/>
        <v>13Tập đọc</v>
      </c>
      <c r="F778" s="142">
        <v>13</v>
      </c>
      <c r="G778" s="143" t="s">
        <v>23</v>
      </c>
      <c r="H778" s="143"/>
      <c r="I778" s="143"/>
      <c r="J778" s="145" t="s">
        <v>340</v>
      </c>
      <c r="K778" s="14" t="s">
        <v>331</v>
      </c>
    </row>
    <row r="779" spans="3:11" x14ac:dyDescent="0.2">
      <c r="C779" s="140">
        <f t="shared" ref="C779:C842" si="40">IF(G779&lt;&gt;G778,1,C778+1)</f>
        <v>14</v>
      </c>
      <c r="D779" s="141" t="str">
        <f t="shared" si="38"/>
        <v>Tập đọc</v>
      </c>
      <c r="E779" s="8" t="str">
        <f t="shared" si="39"/>
        <v>14Tập đọc</v>
      </c>
      <c r="F779" s="142">
        <v>14</v>
      </c>
      <c r="G779" s="143" t="s">
        <v>23</v>
      </c>
      <c r="H779" s="143"/>
      <c r="I779" s="143"/>
      <c r="J779" s="145" t="s">
        <v>340</v>
      </c>
      <c r="K779" s="14" t="s">
        <v>331</v>
      </c>
    </row>
    <row r="780" spans="3:11" x14ac:dyDescent="0.2">
      <c r="C780" s="140">
        <f t="shared" si="40"/>
        <v>15</v>
      </c>
      <c r="D780" s="141" t="str">
        <f t="shared" si="38"/>
        <v>Tập đọc</v>
      </c>
      <c r="E780" s="8" t="str">
        <f t="shared" si="39"/>
        <v>15Tập đọc</v>
      </c>
      <c r="F780" s="142">
        <v>15</v>
      </c>
      <c r="G780" s="143" t="s">
        <v>23</v>
      </c>
      <c r="H780" s="143"/>
      <c r="I780" s="143"/>
      <c r="J780" s="145" t="s">
        <v>341</v>
      </c>
      <c r="K780" s="14" t="s">
        <v>331</v>
      </c>
    </row>
    <row r="781" spans="3:11" x14ac:dyDescent="0.2">
      <c r="C781" s="140">
        <f t="shared" si="40"/>
        <v>16</v>
      </c>
      <c r="D781" s="141" t="str">
        <f t="shared" si="38"/>
        <v>Tập đọc</v>
      </c>
      <c r="E781" s="8" t="str">
        <f t="shared" si="39"/>
        <v>16Tập đọc</v>
      </c>
      <c r="F781" s="142">
        <v>16</v>
      </c>
      <c r="G781" s="143" t="s">
        <v>23</v>
      </c>
      <c r="H781" s="143"/>
      <c r="I781" s="143"/>
      <c r="J781" s="145" t="s">
        <v>342</v>
      </c>
      <c r="K781" s="14" t="s">
        <v>331</v>
      </c>
    </row>
    <row r="782" spans="3:11" x14ac:dyDescent="0.2">
      <c r="C782" s="140">
        <f t="shared" si="40"/>
        <v>17</v>
      </c>
      <c r="D782" s="141" t="str">
        <f t="shared" si="38"/>
        <v>Tập đọc</v>
      </c>
      <c r="E782" s="8" t="str">
        <f t="shared" si="39"/>
        <v>17Tập đọc</v>
      </c>
      <c r="F782" s="142">
        <v>17</v>
      </c>
      <c r="G782" s="143" t="s">
        <v>23</v>
      </c>
      <c r="H782" s="143"/>
      <c r="I782" s="143"/>
      <c r="J782" s="145" t="s">
        <v>342</v>
      </c>
      <c r="K782" s="14" t="s">
        <v>331</v>
      </c>
    </row>
    <row r="783" spans="3:11" x14ac:dyDescent="0.2">
      <c r="C783" s="140">
        <f t="shared" si="40"/>
        <v>18</v>
      </c>
      <c r="D783" s="141" t="str">
        <f t="shared" si="38"/>
        <v>Tập đọc</v>
      </c>
      <c r="E783" s="8" t="str">
        <f t="shared" si="39"/>
        <v>18Tập đọc</v>
      </c>
      <c r="F783" s="142">
        <v>18</v>
      </c>
      <c r="G783" s="143" t="s">
        <v>23</v>
      </c>
      <c r="H783" s="143"/>
      <c r="I783" s="143"/>
      <c r="J783" s="145" t="s">
        <v>343</v>
      </c>
      <c r="K783" s="14" t="s">
        <v>331</v>
      </c>
    </row>
    <row r="784" spans="3:11" x14ac:dyDescent="0.2">
      <c r="C784" s="140">
        <f t="shared" si="40"/>
        <v>19</v>
      </c>
      <c r="D784" s="141" t="str">
        <f t="shared" si="38"/>
        <v>Tập đọc</v>
      </c>
      <c r="E784" s="8" t="str">
        <f t="shared" si="39"/>
        <v>19Tập đọc</v>
      </c>
      <c r="F784" s="142">
        <v>19</v>
      </c>
      <c r="G784" s="143" t="s">
        <v>23</v>
      </c>
      <c r="H784" s="143"/>
      <c r="I784" s="143"/>
      <c r="J784" s="145" t="s">
        <v>344</v>
      </c>
      <c r="K784" s="14" t="s">
        <v>331</v>
      </c>
    </row>
    <row r="785" spans="3:11" x14ac:dyDescent="0.2">
      <c r="C785" s="140">
        <f t="shared" si="40"/>
        <v>20</v>
      </c>
      <c r="D785" s="141" t="str">
        <f t="shared" si="38"/>
        <v>Tập đọc</v>
      </c>
      <c r="E785" s="8" t="str">
        <f t="shared" si="39"/>
        <v>20Tập đọc</v>
      </c>
      <c r="F785" s="142">
        <v>20</v>
      </c>
      <c r="G785" s="14" t="s">
        <v>23</v>
      </c>
      <c r="H785" s="14"/>
      <c r="I785" s="14"/>
      <c r="J785" s="145" t="s">
        <v>344</v>
      </c>
      <c r="K785" s="14" t="s">
        <v>331</v>
      </c>
    </row>
    <row r="786" spans="3:11" x14ac:dyDescent="0.2">
      <c r="C786" s="140">
        <f t="shared" si="40"/>
        <v>21</v>
      </c>
      <c r="D786" s="141" t="str">
        <f t="shared" si="38"/>
        <v>Tập đọc</v>
      </c>
      <c r="E786" s="8" t="str">
        <f t="shared" si="39"/>
        <v>21Tập đọc</v>
      </c>
      <c r="F786" s="142">
        <v>21</v>
      </c>
      <c r="G786" s="143" t="s">
        <v>23</v>
      </c>
      <c r="H786" s="143"/>
      <c r="I786" s="143"/>
      <c r="J786" s="145" t="s">
        <v>345</v>
      </c>
      <c r="K786" s="14" t="s">
        <v>331</v>
      </c>
    </row>
    <row r="787" spans="3:11" x14ac:dyDescent="0.2">
      <c r="C787" s="140">
        <f t="shared" si="40"/>
        <v>22</v>
      </c>
      <c r="D787" s="141" t="str">
        <f t="shared" si="38"/>
        <v>Tập đọc</v>
      </c>
      <c r="E787" s="8" t="str">
        <f t="shared" si="39"/>
        <v>22Tập đọc</v>
      </c>
      <c r="F787" s="142">
        <v>22</v>
      </c>
      <c r="G787" s="14" t="s">
        <v>23</v>
      </c>
      <c r="H787" s="14"/>
      <c r="I787" s="14"/>
      <c r="J787" s="145" t="s">
        <v>346</v>
      </c>
      <c r="K787" s="14" t="s">
        <v>331</v>
      </c>
    </row>
    <row r="788" spans="3:11" x14ac:dyDescent="0.2">
      <c r="C788" s="140">
        <f t="shared" si="40"/>
        <v>23</v>
      </c>
      <c r="D788" s="141" t="str">
        <f t="shared" si="38"/>
        <v>Tập đọc</v>
      </c>
      <c r="E788" s="8" t="str">
        <f t="shared" si="39"/>
        <v>23Tập đọc</v>
      </c>
      <c r="F788" s="142">
        <v>23</v>
      </c>
      <c r="G788" s="14" t="s">
        <v>23</v>
      </c>
      <c r="H788" s="14"/>
      <c r="I788" s="14"/>
      <c r="J788" s="145" t="s">
        <v>346</v>
      </c>
      <c r="K788" s="14" t="s">
        <v>331</v>
      </c>
    </row>
    <row r="789" spans="3:11" x14ac:dyDescent="0.2">
      <c r="C789" s="140">
        <f t="shared" si="40"/>
        <v>24</v>
      </c>
      <c r="D789" s="141" t="str">
        <f t="shared" si="38"/>
        <v>Tập đọc</v>
      </c>
      <c r="E789" s="8" t="str">
        <f t="shared" si="39"/>
        <v>24Tập đọc</v>
      </c>
      <c r="F789" s="142">
        <v>24</v>
      </c>
      <c r="G789" s="14" t="s">
        <v>23</v>
      </c>
      <c r="H789" s="14"/>
      <c r="I789" s="14"/>
      <c r="J789" s="145" t="s">
        <v>347</v>
      </c>
      <c r="K789" s="14" t="s">
        <v>331</v>
      </c>
    </row>
    <row r="790" spans="3:11" x14ac:dyDescent="0.2">
      <c r="C790" s="140">
        <f t="shared" si="40"/>
        <v>25</v>
      </c>
      <c r="D790" s="141" t="str">
        <f t="shared" si="38"/>
        <v>Tập đọc</v>
      </c>
      <c r="E790" s="8" t="str">
        <f t="shared" si="39"/>
        <v>25Tập đọc</v>
      </c>
      <c r="F790" s="142">
        <v>25</v>
      </c>
      <c r="G790" s="14" t="s">
        <v>23</v>
      </c>
      <c r="H790" s="14"/>
      <c r="I790" s="14"/>
      <c r="J790" s="145" t="s">
        <v>348</v>
      </c>
      <c r="K790" s="14" t="s">
        <v>349</v>
      </c>
    </row>
    <row r="791" spans="3:11" x14ac:dyDescent="0.2">
      <c r="C791" s="140">
        <f t="shared" si="40"/>
        <v>26</v>
      </c>
      <c r="D791" s="141" t="str">
        <f t="shared" si="38"/>
        <v>Tập đọc</v>
      </c>
      <c r="E791" s="8" t="str">
        <f t="shared" si="39"/>
        <v>26Tập đọc</v>
      </c>
      <c r="F791" s="142">
        <v>26</v>
      </c>
      <c r="G791" s="14" t="s">
        <v>23</v>
      </c>
      <c r="H791" s="14"/>
      <c r="I791" s="14"/>
      <c r="J791" s="145" t="s">
        <v>348</v>
      </c>
      <c r="K791" s="14" t="s">
        <v>349</v>
      </c>
    </row>
    <row r="792" spans="3:11" x14ac:dyDescent="0.2">
      <c r="C792" s="140">
        <f t="shared" si="40"/>
        <v>27</v>
      </c>
      <c r="D792" s="141" t="str">
        <f t="shared" si="38"/>
        <v>Tập đọc</v>
      </c>
      <c r="E792" s="8" t="str">
        <f t="shared" si="39"/>
        <v>27Tập đọc</v>
      </c>
      <c r="F792" s="142">
        <v>27</v>
      </c>
      <c r="G792" s="14" t="s">
        <v>23</v>
      </c>
      <c r="H792" s="14"/>
      <c r="I792" s="14"/>
      <c r="J792" s="145" t="s">
        <v>348</v>
      </c>
      <c r="K792" s="14" t="s">
        <v>349</v>
      </c>
    </row>
    <row r="793" spans="3:11" x14ac:dyDescent="0.2">
      <c r="C793" s="140">
        <f t="shared" si="40"/>
        <v>28</v>
      </c>
      <c r="D793" s="141" t="str">
        <f t="shared" si="38"/>
        <v>Tập đọc</v>
      </c>
      <c r="E793" s="8" t="str">
        <f t="shared" si="39"/>
        <v>28Tập đọc</v>
      </c>
      <c r="F793" s="142">
        <v>28</v>
      </c>
      <c r="G793" s="14" t="s">
        <v>23</v>
      </c>
      <c r="H793" s="14"/>
      <c r="I793" s="14"/>
      <c r="J793" s="145" t="s">
        <v>350</v>
      </c>
      <c r="K793" s="14" t="s">
        <v>351</v>
      </c>
    </row>
    <row r="794" spans="3:11" x14ac:dyDescent="0.2">
      <c r="C794" s="140">
        <f t="shared" si="40"/>
        <v>29</v>
      </c>
      <c r="D794" s="141" t="str">
        <f t="shared" si="38"/>
        <v>Tập đọc</v>
      </c>
      <c r="E794" s="8" t="str">
        <f t="shared" si="39"/>
        <v>29Tập đọc</v>
      </c>
      <c r="F794" s="142">
        <v>29</v>
      </c>
      <c r="G794" s="14" t="s">
        <v>23</v>
      </c>
      <c r="H794" s="14"/>
      <c r="I794" s="14"/>
      <c r="J794" s="145" t="s">
        <v>350</v>
      </c>
      <c r="K794" s="14" t="s">
        <v>351</v>
      </c>
    </row>
    <row r="795" spans="3:11" x14ac:dyDescent="0.2">
      <c r="C795" s="140">
        <f t="shared" si="40"/>
        <v>30</v>
      </c>
      <c r="D795" s="141" t="str">
        <f t="shared" si="38"/>
        <v>Tập đọc</v>
      </c>
      <c r="E795" s="8" t="str">
        <f t="shared" si="39"/>
        <v>30Tập đọc</v>
      </c>
      <c r="F795" s="142">
        <v>30</v>
      </c>
      <c r="G795" s="14" t="s">
        <v>23</v>
      </c>
      <c r="H795" s="14"/>
      <c r="I795" s="14"/>
      <c r="J795" s="145" t="s">
        <v>352</v>
      </c>
      <c r="K795" s="14" t="s">
        <v>351</v>
      </c>
    </row>
    <row r="796" spans="3:11" x14ac:dyDescent="0.2">
      <c r="C796" s="140">
        <f t="shared" si="40"/>
        <v>31</v>
      </c>
      <c r="D796" s="141" t="str">
        <f t="shared" si="38"/>
        <v>Tập đọc</v>
      </c>
      <c r="E796" s="8" t="str">
        <f t="shared" si="39"/>
        <v>31Tập đọc</v>
      </c>
      <c r="F796" s="142">
        <v>31</v>
      </c>
      <c r="G796" s="14" t="s">
        <v>23</v>
      </c>
      <c r="H796" s="14"/>
      <c r="I796" s="14"/>
      <c r="J796" s="145" t="s">
        <v>353</v>
      </c>
      <c r="K796" s="14" t="s">
        <v>351</v>
      </c>
    </row>
    <row r="797" spans="3:11" x14ac:dyDescent="0.2">
      <c r="C797" s="140">
        <f t="shared" si="40"/>
        <v>32</v>
      </c>
      <c r="D797" s="141" t="str">
        <f t="shared" ref="D797:D860" si="41">+VLOOKUP(G797,$L$10:$M$50,2,0)</f>
        <v>Tập đọc</v>
      </c>
      <c r="E797" s="8" t="str">
        <f t="shared" ref="E797:E860" si="42">+C797&amp;D797</f>
        <v>32Tập đọc</v>
      </c>
      <c r="F797" s="142">
        <v>32</v>
      </c>
      <c r="G797" s="14" t="s">
        <v>23</v>
      </c>
      <c r="H797" s="14"/>
      <c r="I797" s="14"/>
      <c r="J797" s="145" t="s">
        <v>353</v>
      </c>
      <c r="K797" s="14" t="s">
        <v>351</v>
      </c>
    </row>
    <row r="798" spans="3:11" x14ac:dyDescent="0.2">
      <c r="C798" s="140">
        <f t="shared" si="40"/>
        <v>33</v>
      </c>
      <c r="D798" s="141" t="str">
        <f t="shared" si="41"/>
        <v>Tập đọc</v>
      </c>
      <c r="E798" s="8" t="str">
        <f t="shared" si="42"/>
        <v>33Tập đọc</v>
      </c>
      <c r="F798" s="142">
        <v>33</v>
      </c>
      <c r="G798" s="14" t="s">
        <v>23</v>
      </c>
      <c r="H798" s="14"/>
      <c r="I798" s="14"/>
      <c r="J798" s="145" t="s">
        <v>354</v>
      </c>
      <c r="K798" s="14" t="s">
        <v>351</v>
      </c>
    </row>
    <row r="799" spans="3:11" x14ac:dyDescent="0.2">
      <c r="C799" s="140">
        <f t="shared" si="40"/>
        <v>34</v>
      </c>
      <c r="D799" s="141" t="str">
        <f t="shared" si="41"/>
        <v>Tập đọc</v>
      </c>
      <c r="E799" s="8" t="str">
        <f t="shared" si="42"/>
        <v>34Tập đọc</v>
      </c>
      <c r="F799" s="142">
        <v>34</v>
      </c>
      <c r="G799" s="14" t="s">
        <v>23</v>
      </c>
      <c r="H799" s="14"/>
      <c r="I799" s="14"/>
      <c r="J799" s="145" t="s">
        <v>355</v>
      </c>
      <c r="K799" s="14" t="s">
        <v>351</v>
      </c>
    </row>
    <row r="800" spans="3:11" x14ac:dyDescent="0.2">
      <c r="C800" s="140">
        <f t="shared" si="40"/>
        <v>35</v>
      </c>
      <c r="D800" s="141" t="str">
        <f t="shared" si="41"/>
        <v>Tập đọc</v>
      </c>
      <c r="E800" s="8" t="str">
        <f t="shared" si="42"/>
        <v>35Tập đọc</v>
      </c>
      <c r="F800" s="142">
        <v>35</v>
      </c>
      <c r="G800" s="14" t="s">
        <v>23</v>
      </c>
      <c r="H800" s="14"/>
      <c r="I800" s="14"/>
      <c r="J800" s="145" t="s">
        <v>355</v>
      </c>
      <c r="K800" s="14" t="s">
        <v>351</v>
      </c>
    </row>
    <row r="801" spans="3:16" x14ac:dyDescent="0.2">
      <c r="C801" s="140">
        <f t="shared" si="40"/>
        <v>36</v>
      </c>
      <c r="D801" s="141" t="str">
        <f t="shared" si="41"/>
        <v>Tập đọc</v>
      </c>
      <c r="E801" s="8" t="str">
        <f t="shared" si="42"/>
        <v>36Tập đọc</v>
      </c>
      <c r="F801" s="142">
        <v>36</v>
      </c>
      <c r="G801" s="14" t="s">
        <v>23</v>
      </c>
      <c r="H801" s="14"/>
      <c r="I801" s="14"/>
      <c r="J801" s="145" t="s">
        <v>356</v>
      </c>
      <c r="K801" s="14" t="s">
        <v>351</v>
      </c>
    </row>
    <row r="802" spans="3:16" x14ac:dyDescent="0.2">
      <c r="C802" s="140">
        <f t="shared" si="40"/>
        <v>37</v>
      </c>
      <c r="D802" s="141" t="str">
        <f t="shared" si="41"/>
        <v>Tập đọc</v>
      </c>
      <c r="E802" s="8" t="str">
        <f t="shared" si="42"/>
        <v>37Tập đọc</v>
      </c>
      <c r="F802" s="142">
        <v>37</v>
      </c>
      <c r="G802" s="14" t="s">
        <v>23</v>
      </c>
      <c r="H802" s="14"/>
      <c r="I802" s="14"/>
      <c r="J802" s="145" t="s">
        <v>357</v>
      </c>
      <c r="K802" s="14" t="s">
        <v>351</v>
      </c>
    </row>
    <row r="803" spans="3:16" x14ac:dyDescent="0.2">
      <c r="C803" s="140">
        <f t="shared" si="40"/>
        <v>38</v>
      </c>
      <c r="D803" s="141" t="str">
        <f t="shared" si="41"/>
        <v>Tập đọc</v>
      </c>
      <c r="E803" s="8" t="str">
        <f t="shared" si="42"/>
        <v>38Tập đọc</v>
      </c>
      <c r="F803" s="142">
        <v>38</v>
      </c>
      <c r="G803" s="14" t="s">
        <v>23</v>
      </c>
      <c r="H803" s="14"/>
      <c r="I803" s="14"/>
      <c r="J803" s="145" t="s">
        <v>357</v>
      </c>
      <c r="K803" s="14" t="s">
        <v>351</v>
      </c>
    </row>
    <row r="804" spans="3:16" x14ac:dyDescent="0.2">
      <c r="C804" s="140">
        <f t="shared" si="40"/>
        <v>39</v>
      </c>
      <c r="D804" s="141" t="str">
        <f t="shared" si="41"/>
        <v>Tập đọc</v>
      </c>
      <c r="E804" s="8" t="str">
        <f t="shared" si="42"/>
        <v>39Tập đọc</v>
      </c>
      <c r="F804" s="142">
        <v>39</v>
      </c>
      <c r="G804" s="14" t="s">
        <v>23</v>
      </c>
      <c r="H804" s="14"/>
      <c r="I804" s="14"/>
      <c r="J804" s="145" t="s">
        <v>358</v>
      </c>
      <c r="K804" s="14" t="s">
        <v>351</v>
      </c>
    </row>
    <row r="805" spans="3:16" x14ac:dyDescent="0.2">
      <c r="C805" s="140">
        <f t="shared" si="40"/>
        <v>40</v>
      </c>
      <c r="D805" s="141" t="str">
        <f t="shared" si="41"/>
        <v>Tập đọc</v>
      </c>
      <c r="E805" s="8" t="str">
        <f t="shared" si="42"/>
        <v>40Tập đọc</v>
      </c>
      <c r="F805" s="142">
        <v>40</v>
      </c>
      <c r="G805" s="14" t="s">
        <v>23</v>
      </c>
      <c r="H805" s="14"/>
      <c r="I805" s="14"/>
      <c r="J805" s="145" t="s">
        <v>359</v>
      </c>
      <c r="K805" s="14" t="s">
        <v>351</v>
      </c>
    </row>
    <row r="806" spans="3:16" x14ac:dyDescent="0.2">
      <c r="C806" s="140">
        <f t="shared" si="40"/>
        <v>41</v>
      </c>
      <c r="D806" s="141" t="str">
        <f t="shared" si="41"/>
        <v>Tập đọc</v>
      </c>
      <c r="E806" s="8" t="str">
        <f t="shared" si="42"/>
        <v>41Tập đọc</v>
      </c>
      <c r="F806" s="142">
        <v>41</v>
      </c>
      <c r="G806" s="14" t="s">
        <v>23</v>
      </c>
      <c r="H806" s="14"/>
      <c r="I806" s="14"/>
      <c r="J806" s="145" t="s">
        <v>359</v>
      </c>
      <c r="K806" s="14" t="s">
        <v>351</v>
      </c>
    </row>
    <row r="807" spans="3:16" x14ac:dyDescent="0.2">
      <c r="C807" s="140">
        <f t="shared" si="40"/>
        <v>42</v>
      </c>
      <c r="D807" s="141" t="str">
        <f t="shared" si="41"/>
        <v>Tập đọc</v>
      </c>
      <c r="E807" s="8" t="str">
        <f t="shared" si="42"/>
        <v>42Tập đọc</v>
      </c>
      <c r="F807" s="142">
        <v>42</v>
      </c>
      <c r="G807" s="14" t="s">
        <v>23</v>
      </c>
      <c r="H807" s="14"/>
      <c r="I807" s="14"/>
      <c r="J807" s="145" t="s">
        <v>360</v>
      </c>
      <c r="K807" s="14" t="s">
        <v>351</v>
      </c>
    </row>
    <row r="808" spans="3:16" x14ac:dyDescent="0.2">
      <c r="C808" s="140">
        <f t="shared" si="40"/>
        <v>43</v>
      </c>
      <c r="D808" s="141" t="str">
        <f t="shared" si="41"/>
        <v>Tập đọc</v>
      </c>
      <c r="E808" s="8" t="str">
        <f t="shared" si="42"/>
        <v>43Tập đọc</v>
      </c>
      <c r="F808" s="142">
        <v>43</v>
      </c>
      <c r="G808" s="14" t="s">
        <v>23</v>
      </c>
      <c r="H808" s="14"/>
      <c r="I808" s="14"/>
      <c r="J808" s="145" t="s">
        <v>361</v>
      </c>
      <c r="K808" s="14" t="s">
        <v>351</v>
      </c>
      <c r="O808" s="9"/>
      <c r="P808" s="8"/>
    </row>
    <row r="809" spans="3:16" x14ac:dyDescent="0.2">
      <c r="C809" s="140">
        <f t="shared" si="40"/>
        <v>44</v>
      </c>
      <c r="D809" s="141" t="str">
        <f t="shared" si="41"/>
        <v>Tập đọc</v>
      </c>
      <c r="E809" s="8" t="str">
        <f t="shared" si="42"/>
        <v>44Tập đọc</v>
      </c>
      <c r="F809" s="142">
        <v>44</v>
      </c>
      <c r="G809" s="14" t="s">
        <v>23</v>
      </c>
      <c r="H809" s="14"/>
      <c r="I809" s="14"/>
      <c r="J809" s="145" t="s">
        <v>361</v>
      </c>
      <c r="K809" s="14" t="s">
        <v>351</v>
      </c>
      <c r="O809" s="9"/>
      <c r="P809" s="8"/>
    </row>
    <row r="810" spans="3:16" x14ac:dyDescent="0.2">
      <c r="C810" s="140">
        <f t="shared" si="40"/>
        <v>45</v>
      </c>
      <c r="D810" s="141" t="str">
        <f t="shared" si="41"/>
        <v>Tập đọc</v>
      </c>
      <c r="E810" s="8" t="str">
        <f t="shared" si="42"/>
        <v>45Tập đọc</v>
      </c>
      <c r="F810" s="142">
        <v>45</v>
      </c>
      <c r="G810" s="14" t="s">
        <v>23</v>
      </c>
      <c r="H810" s="14"/>
      <c r="I810" s="14"/>
      <c r="J810" s="145" t="s">
        <v>362</v>
      </c>
      <c r="K810" s="14" t="s">
        <v>351</v>
      </c>
      <c r="O810" s="9"/>
      <c r="P810" s="8"/>
    </row>
    <row r="811" spans="3:16" x14ac:dyDescent="0.2">
      <c r="C811" s="140">
        <f t="shared" si="40"/>
        <v>46</v>
      </c>
      <c r="D811" s="141" t="str">
        <f t="shared" si="41"/>
        <v>Tập đọc</v>
      </c>
      <c r="E811" s="8" t="str">
        <f t="shared" si="42"/>
        <v>46Tập đọc</v>
      </c>
      <c r="F811" s="142">
        <v>46</v>
      </c>
      <c r="G811" s="14" t="s">
        <v>23</v>
      </c>
      <c r="H811" s="14"/>
      <c r="I811" s="14"/>
      <c r="J811" s="145" t="s">
        <v>363</v>
      </c>
      <c r="K811" s="14" t="s">
        <v>351</v>
      </c>
      <c r="O811" s="9"/>
      <c r="P811" s="8"/>
    </row>
    <row r="812" spans="3:16" x14ac:dyDescent="0.2">
      <c r="C812" s="140">
        <f t="shared" si="40"/>
        <v>47</v>
      </c>
      <c r="D812" s="141" t="str">
        <f t="shared" si="41"/>
        <v>Tập đọc</v>
      </c>
      <c r="E812" s="8" t="str">
        <f t="shared" si="42"/>
        <v>47Tập đọc</v>
      </c>
      <c r="F812" s="142">
        <v>47</v>
      </c>
      <c r="G812" s="14" t="s">
        <v>23</v>
      </c>
      <c r="H812" s="14"/>
      <c r="I812" s="14"/>
      <c r="J812" s="145" t="s">
        <v>363</v>
      </c>
      <c r="K812" s="14" t="s">
        <v>351</v>
      </c>
      <c r="O812" s="9"/>
      <c r="P812" s="8"/>
    </row>
    <row r="813" spans="3:16" x14ac:dyDescent="0.2">
      <c r="C813" s="140">
        <f t="shared" si="40"/>
        <v>48</v>
      </c>
      <c r="D813" s="141" t="str">
        <f t="shared" si="41"/>
        <v>Tập đọc</v>
      </c>
      <c r="E813" s="8" t="str">
        <f t="shared" si="42"/>
        <v>48Tập đọc</v>
      </c>
      <c r="F813" s="142">
        <v>48</v>
      </c>
      <c r="G813" s="14" t="s">
        <v>23</v>
      </c>
      <c r="H813" s="14"/>
      <c r="I813" s="14"/>
      <c r="J813" s="145" t="s">
        <v>364</v>
      </c>
      <c r="K813" s="14" t="s">
        <v>351</v>
      </c>
      <c r="O813" s="9"/>
      <c r="P813" s="8"/>
    </row>
    <row r="814" spans="3:16" x14ac:dyDescent="0.2">
      <c r="C814" s="140">
        <f t="shared" si="40"/>
        <v>49</v>
      </c>
      <c r="D814" s="141" t="str">
        <f t="shared" si="41"/>
        <v>Tập đọc</v>
      </c>
      <c r="E814" s="8" t="str">
        <f t="shared" si="42"/>
        <v>49Tập đọc</v>
      </c>
      <c r="F814" s="142">
        <v>49</v>
      </c>
      <c r="G814" s="14" t="s">
        <v>23</v>
      </c>
      <c r="H814" s="14"/>
      <c r="I814" s="14"/>
      <c r="J814" s="145" t="s">
        <v>365</v>
      </c>
      <c r="K814" s="14" t="s">
        <v>351</v>
      </c>
      <c r="O814" s="9"/>
      <c r="P814" s="8"/>
    </row>
    <row r="815" spans="3:16" x14ac:dyDescent="0.2">
      <c r="C815" s="140">
        <f t="shared" si="40"/>
        <v>50</v>
      </c>
      <c r="D815" s="141" t="str">
        <f t="shared" si="41"/>
        <v>Tập đọc</v>
      </c>
      <c r="E815" s="8" t="str">
        <f t="shared" si="42"/>
        <v>50Tập đọc</v>
      </c>
      <c r="F815" s="142">
        <v>50</v>
      </c>
      <c r="G815" s="14" t="s">
        <v>23</v>
      </c>
      <c r="H815" s="14"/>
      <c r="I815" s="14"/>
      <c r="J815" s="149" t="s">
        <v>365</v>
      </c>
      <c r="K815" s="14" t="s">
        <v>351</v>
      </c>
      <c r="O815" s="9"/>
      <c r="P815" s="8"/>
    </row>
    <row r="816" spans="3:16" x14ac:dyDescent="0.2">
      <c r="C816" s="140">
        <f t="shared" si="40"/>
        <v>51</v>
      </c>
      <c r="D816" s="141" t="str">
        <f t="shared" si="41"/>
        <v>Tập đọc</v>
      </c>
      <c r="E816" s="8" t="str">
        <f t="shared" si="42"/>
        <v>51Tập đọc</v>
      </c>
      <c r="F816" s="142">
        <v>51</v>
      </c>
      <c r="G816" s="14" t="s">
        <v>23</v>
      </c>
      <c r="H816" s="14"/>
      <c r="I816" s="14"/>
      <c r="J816" s="145" t="s">
        <v>366</v>
      </c>
      <c r="K816" s="14" t="s">
        <v>351</v>
      </c>
      <c r="O816" s="9"/>
      <c r="P816" s="8"/>
    </row>
    <row r="817" spans="3:16" x14ac:dyDescent="0.2">
      <c r="C817" s="140">
        <f t="shared" si="40"/>
        <v>52</v>
      </c>
      <c r="D817" s="141" t="str">
        <f t="shared" si="41"/>
        <v>Tập đọc</v>
      </c>
      <c r="E817" s="8" t="str">
        <f t="shared" si="42"/>
        <v>52Tập đọc</v>
      </c>
      <c r="F817" s="142">
        <v>52</v>
      </c>
      <c r="G817" s="14" t="s">
        <v>23</v>
      </c>
      <c r="H817" s="14"/>
      <c r="I817" s="14"/>
      <c r="J817" s="145" t="s">
        <v>367</v>
      </c>
      <c r="K817" s="14" t="s">
        <v>351</v>
      </c>
      <c r="O817" s="9"/>
      <c r="P817" s="8"/>
    </row>
    <row r="818" spans="3:16" x14ac:dyDescent="0.2">
      <c r="C818" s="140">
        <f t="shared" si="40"/>
        <v>53</v>
      </c>
      <c r="D818" s="141" t="str">
        <f t="shared" si="41"/>
        <v>Tập đọc</v>
      </c>
      <c r="E818" s="8" t="str">
        <f t="shared" si="42"/>
        <v>53Tập đọc</v>
      </c>
      <c r="F818" s="142">
        <v>53</v>
      </c>
      <c r="G818" s="14" t="s">
        <v>23</v>
      </c>
      <c r="H818" s="14"/>
      <c r="I818" s="14"/>
      <c r="J818" s="145" t="s">
        <v>367</v>
      </c>
      <c r="K818" s="14" t="s">
        <v>351</v>
      </c>
      <c r="O818" s="9"/>
      <c r="P818" s="8"/>
    </row>
    <row r="819" spans="3:16" x14ac:dyDescent="0.2">
      <c r="C819" s="140">
        <f t="shared" si="40"/>
        <v>54</v>
      </c>
      <c r="D819" s="141" t="str">
        <f t="shared" si="41"/>
        <v>Tập đọc</v>
      </c>
      <c r="E819" s="8" t="str">
        <f t="shared" si="42"/>
        <v>54Tập đọc</v>
      </c>
      <c r="F819" s="142">
        <v>54</v>
      </c>
      <c r="G819" s="14" t="s">
        <v>23</v>
      </c>
      <c r="H819" s="14"/>
      <c r="I819" s="14"/>
      <c r="J819" s="145" t="s">
        <v>367</v>
      </c>
      <c r="K819" s="14" t="s">
        <v>351</v>
      </c>
      <c r="O819" s="9"/>
      <c r="P819" s="8"/>
    </row>
    <row r="820" spans="3:16" x14ac:dyDescent="0.2">
      <c r="C820" s="140">
        <f t="shared" si="40"/>
        <v>55</v>
      </c>
      <c r="D820" s="141" t="str">
        <f t="shared" si="41"/>
        <v>Tập đọc</v>
      </c>
      <c r="E820" s="8" t="str">
        <f t="shared" si="42"/>
        <v>55Tập đọc</v>
      </c>
      <c r="F820" s="142">
        <v>55</v>
      </c>
      <c r="G820" s="14" t="s">
        <v>23</v>
      </c>
      <c r="H820" s="14"/>
      <c r="I820" s="14"/>
      <c r="J820" s="145" t="s">
        <v>368</v>
      </c>
      <c r="K820" s="14" t="s">
        <v>351</v>
      </c>
      <c r="O820" s="9"/>
      <c r="P820" s="8"/>
    </row>
    <row r="821" spans="3:16" x14ac:dyDescent="0.2">
      <c r="C821" s="140">
        <f t="shared" si="40"/>
        <v>56</v>
      </c>
      <c r="D821" s="141" t="str">
        <f t="shared" si="41"/>
        <v>Tập đọc</v>
      </c>
      <c r="E821" s="8" t="str">
        <f t="shared" si="42"/>
        <v>56Tập đọc</v>
      </c>
      <c r="F821" s="142">
        <v>56</v>
      </c>
      <c r="G821" s="14" t="s">
        <v>23</v>
      </c>
      <c r="H821" s="14"/>
      <c r="I821" s="14"/>
      <c r="J821" s="145" t="s">
        <v>368</v>
      </c>
      <c r="K821" s="14" t="s">
        <v>351</v>
      </c>
      <c r="O821" s="9"/>
      <c r="P821" s="8"/>
    </row>
    <row r="822" spans="3:16" x14ac:dyDescent="0.2">
      <c r="C822" s="140">
        <f t="shared" si="40"/>
        <v>57</v>
      </c>
      <c r="D822" s="141" t="str">
        <f t="shared" si="41"/>
        <v>Tập đọc</v>
      </c>
      <c r="E822" s="8" t="str">
        <f t="shared" si="42"/>
        <v>57Tập đọc</v>
      </c>
      <c r="F822" s="142">
        <v>57</v>
      </c>
      <c r="G822" s="14" t="s">
        <v>23</v>
      </c>
      <c r="H822" s="14"/>
      <c r="I822" s="14"/>
      <c r="J822" s="145" t="s">
        <v>369</v>
      </c>
      <c r="K822" s="14" t="s">
        <v>351</v>
      </c>
      <c r="O822" s="9"/>
      <c r="P822" s="8"/>
    </row>
    <row r="823" spans="3:16" x14ac:dyDescent="0.2">
      <c r="C823" s="140">
        <f t="shared" si="40"/>
        <v>58</v>
      </c>
      <c r="D823" s="141" t="str">
        <f t="shared" si="41"/>
        <v>Tập đọc</v>
      </c>
      <c r="E823" s="8" t="str">
        <f t="shared" si="42"/>
        <v>58Tập đọc</v>
      </c>
      <c r="F823" s="142">
        <v>58</v>
      </c>
      <c r="G823" s="14" t="s">
        <v>23</v>
      </c>
      <c r="H823" s="14"/>
      <c r="I823" s="14"/>
      <c r="J823" s="145" t="s">
        <v>370</v>
      </c>
      <c r="K823" s="14" t="s">
        <v>351</v>
      </c>
      <c r="O823" s="9"/>
      <c r="P823" s="8"/>
    </row>
    <row r="824" spans="3:16" x14ac:dyDescent="0.2">
      <c r="C824" s="140">
        <f t="shared" si="40"/>
        <v>59</v>
      </c>
      <c r="D824" s="141" t="str">
        <f t="shared" si="41"/>
        <v>Tập đọc</v>
      </c>
      <c r="E824" s="8" t="str">
        <f t="shared" si="42"/>
        <v>59Tập đọc</v>
      </c>
      <c r="F824" s="142">
        <v>59</v>
      </c>
      <c r="G824" s="14" t="s">
        <v>23</v>
      </c>
      <c r="H824" s="14"/>
      <c r="I824" s="14"/>
      <c r="J824" s="145" t="s">
        <v>370</v>
      </c>
      <c r="K824" s="14" t="s">
        <v>351</v>
      </c>
      <c r="O824" s="9"/>
      <c r="P824" s="8"/>
    </row>
    <row r="825" spans="3:16" x14ac:dyDescent="0.2">
      <c r="C825" s="140">
        <f t="shared" si="40"/>
        <v>60</v>
      </c>
      <c r="D825" s="141" t="str">
        <f t="shared" si="41"/>
        <v>Tập đọc</v>
      </c>
      <c r="E825" s="8" t="str">
        <f t="shared" si="42"/>
        <v>60Tập đọc</v>
      </c>
      <c r="F825" s="142">
        <v>60</v>
      </c>
      <c r="G825" s="14" t="s">
        <v>23</v>
      </c>
      <c r="H825" s="14"/>
      <c r="I825" s="14"/>
      <c r="J825" s="145" t="s">
        <v>371</v>
      </c>
      <c r="K825" s="14" t="s">
        <v>351</v>
      </c>
      <c r="O825" s="9"/>
      <c r="P825" s="8"/>
    </row>
    <row r="826" spans="3:16" x14ac:dyDescent="0.2">
      <c r="C826" s="140">
        <f t="shared" si="40"/>
        <v>61</v>
      </c>
      <c r="D826" s="141" t="str">
        <f t="shared" si="41"/>
        <v>Tập đọc</v>
      </c>
      <c r="E826" s="8" t="str">
        <f t="shared" si="42"/>
        <v>61Tập đọc</v>
      </c>
      <c r="F826" s="142">
        <v>61</v>
      </c>
      <c r="G826" s="14" t="s">
        <v>23</v>
      </c>
      <c r="H826" s="14"/>
      <c r="I826" s="14"/>
      <c r="J826" s="145" t="s">
        <v>372</v>
      </c>
      <c r="K826" s="14" t="s">
        <v>351</v>
      </c>
      <c r="O826" s="9"/>
      <c r="P826" s="8"/>
    </row>
    <row r="827" spans="3:16" x14ac:dyDescent="0.2">
      <c r="C827" s="140">
        <f t="shared" si="40"/>
        <v>62</v>
      </c>
      <c r="D827" s="141" t="str">
        <f t="shared" si="41"/>
        <v>Tập đọc</v>
      </c>
      <c r="E827" s="8" t="str">
        <f t="shared" si="42"/>
        <v>62Tập đọc</v>
      </c>
      <c r="F827" s="142">
        <v>62</v>
      </c>
      <c r="G827" s="14" t="s">
        <v>23</v>
      </c>
      <c r="H827" s="14"/>
      <c r="I827" s="14"/>
      <c r="J827" s="149" t="s">
        <v>372</v>
      </c>
      <c r="K827" s="14" t="s">
        <v>351</v>
      </c>
      <c r="O827" s="9"/>
      <c r="P827" s="8"/>
    </row>
    <row r="828" spans="3:16" x14ac:dyDescent="0.2">
      <c r="C828" s="140">
        <f t="shared" si="40"/>
        <v>63</v>
      </c>
      <c r="D828" s="141" t="str">
        <f t="shared" si="41"/>
        <v>Tập đọc</v>
      </c>
      <c r="E828" s="8" t="str">
        <f t="shared" si="42"/>
        <v>63Tập đọc</v>
      </c>
      <c r="F828" s="142">
        <v>63</v>
      </c>
      <c r="G828" s="14" t="s">
        <v>23</v>
      </c>
      <c r="H828" s="14"/>
      <c r="I828" s="14"/>
      <c r="J828" s="145" t="s">
        <v>373</v>
      </c>
      <c r="K828" s="14" t="s">
        <v>351</v>
      </c>
      <c r="O828" s="9"/>
      <c r="P828" s="8"/>
    </row>
    <row r="829" spans="3:16" x14ac:dyDescent="0.2">
      <c r="C829" s="140">
        <f t="shared" si="40"/>
        <v>64</v>
      </c>
      <c r="D829" s="141" t="str">
        <f t="shared" si="41"/>
        <v>Tập đọc</v>
      </c>
      <c r="E829" s="8" t="str">
        <f t="shared" si="42"/>
        <v>64Tập đọc</v>
      </c>
      <c r="F829" s="142">
        <v>64</v>
      </c>
      <c r="G829" s="14" t="s">
        <v>23</v>
      </c>
      <c r="H829" s="14"/>
      <c r="I829" s="14"/>
      <c r="J829" s="145" t="s">
        <v>374</v>
      </c>
      <c r="K829" s="14" t="s">
        <v>351</v>
      </c>
      <c r="O829" s="9"/>
      <c r="P829" s="8"/>
    </row>
    <row r="830" spans="3:16" x14ac:dyDescent="0.2">
      <c r="C830" s="140">
        <f t="shared" si="40"/>
        <v>65</v>
      </c>
      <c r="D830" s="141" t="str">
        <f t="shared" si="41"/>
        <v>Tập đọc</v>
      </c>
      <c r="E830" s="8" t="str">
        <f t="shared" si="42"/>
        <v>65Tập đọc</v>
      </c>
      <c r="F830" s="142">
        <v>65</v>
      </c>
      <c r="G830" s="14" t="s">
        <v>23</v>
      </c>
      <c r="H830" s="14"/>
      <c r="I830" s="14"/>
      <c r="J830" s="145" t="s">
        <v>374</v>
      </c>
      <c r="K830" s="14" t="s">
        <v>351</v>
      </c>
      <c r="O830" s="9"/>
      <c r="P830" s="8"/>
    </row>
    <row r="831" spans="3:16" x14ac:dyDescent="0.2">
      <c r="C831" s="140">
        <f t="shared" si="40"/>
        <v>66</v>
      </c>
      <c r="D831" s="141" t="str">
        <f t="shared" si="41"/>
        <v>Tập đọc</v>
      </c>
      <c r="E831" s="8" t="str">
        <f t="shared" si="42"/>
        <v>66Tập đọc</v>
      </c>
      <c r="F831" s="142">
        <v>66</v>
      </c>
      <c r="G831" s="14" t="s">
        <v>23</v>
      </c>
      <c r="H831" s="14"/>
      <c r="I831" s="14"/>
      <c r="J831" s="145" t="s">
        <v>375</v>
      </c>
      <c r="K831" s="14" t="s">
        <v>351</v>
      </c>
      <c r="O831" s="9"/>
      <c r="P831" s="8"/>
    </row>
    <row r="832" spans="3:16" x14ac:dyDescent="0.2">
      <c r="C832" s="140">
        <f t="shared" si="40"/>
        <v>67</v>
      </c>
      <c r="D832" s="141" t="str">
        <f t="shared" si="41"/>
        <v>Tập đọc</v>
      </c>
      <c r="E832" s="8" t="str">
        <f t="shared" si="42"/>
        <v>67Tập đọc</v>
      </c>
      <c r="F832" s="142">
        <v>67</v>
      </c>
      <c r="G832" s="14" t="s">
        <v>23</v>
      </c>
      <c r="H832" s="14"/>
      <c r="I832" s="14"/>
      <c r="J832" s="145" t="s">
        <v>376</v>
      </c>
      <c r="K832" s="14" t="s">
        <v>351</v>
      </c>
      <c r="O832" s="9"/>
      <c r="P832" s="8"/>
    </row>
    <row r="833" spans="3:16" x14ac:dyDescent="0.2">
      <c r="C833" s="140">
        <f t="shared" si="40"/>
        <v>68</v>
      </c>
      <c r="D833" s="141" t="str">
        <f t="shared" si="41"/>
        <v>Tập đọc</v>
      </c>
      <c r="E833" s="8" t="str">
        <f t="shared" si="42"/>
        <v>68Tập đọc</v>
      </c>
      <c r="F833" s="142">
        <v>68</v>
      </c>
      <c r="G833" s="14" t="s">
        <v>23</v>
      </c>
      <c r="H833" s="14"/>
      <c r="I833" s="14"/>
      <c r="J833" s="145" t="s">
        <v>376</v>
      </c>
      <c r="K833" s="14" t="s">
        <v>351</v>
      </c>
      <c r="O833" s="9"/>
      <c r="P833" s="8"/>
    </row>
    <row r="834" spans="3:16" x14ac:dyDescent="0.2">
      <c r="C834" s="140">
        <f t="shared" si="40"/>
        <v>69</v>
      </c>
      <c r="D834" s="141" t="str">
        <f t="shared" si="41"/>
        <v>Tập đọc</v>
      </c>
      <c r="E834" s="8" t="str">
        <f t="shared" si="42"/>
        <v>69Tập đọc</v>
      </c>
      <c r="F834" s="142">
        <v>69</v>
      </c>
      <c r="G834" s="14" t="s">
        <v>23</v>
      </c>
      <c r="H834" s="14"/>
      <c r="I834" s="14"/>
      <c r="J834" s="145" t="s">
        <v>377</v>
      </c>
      <c r="K834" s="14" t="s">
        <v>351</v>
      </c>
      <c r="O834" s="9"/>
      <c r="P834" s="8"/>
    </row>
    <row r="835" spans="3:16" x14ac:dyDescent="0.2">
      <c r="C835" s="140">
        <f t="shared" si="40"/>
        <v>70</v>
      </c>
      <c r="D835" s="141" t="str">
        <f t="shared" si="41"/>
        <v>Tập đọc</v>
      </c>
      <c r="E835" s="8" t="str">
        <f t="shared" si="42"/>
        <v>70Tập đọc</v>
      </c>
      <c r="F835" s="142">
        <v>70</v>
      </c>
      <c r="G835" s="14" t="s">
        <v>23</v>
      </c>
      <c r="H835" s="14"/>
      <c r="I835" s="14"/>
      <c r="J835" s="145" t="s">
        <v>378</v>
      </c>
      <c r="K835" s="14" t="s">
        <v>351</v>
      </c>
      <c r="O835" s="9"/>
      <c r="P835" s="8"/>
    </row>
    <row r="836" spans="3:16" x14ac:dyDescent="0.2">
      <c r="C836" s="140">
        <f t="shared" si="40"/>
        <v>71</v>
      </c>
      <c r="D836" s="141" t="str">
        <f t="shared" si="41"/>
        <v>Tập đọc</v>
      </c>
      <c r="E836" s="8" t="str">
        <f t="shared" si="42"/>
        <v>71Tập đọc</v>
      </c>
      <c r="F836" s="142">
        <v>71</v>
      </c>
      <c r="G836" s="14" t="s">
        <v>23</v>
      </c>
      <c r="H836" s="14"/>
      <c r="I836" s="14"/>
      <c r="J836" s="145" t="s">
        <v>378</v>
      </c>
      <c r="K836" s="14" t="s">
        <v>351</v>
      </c>
      <c r="O836" s="9"/>
      <c r="P836" s="8"/>
    </row>
    <row r="837" spans="3:16" x14ac:dyDescent="0.2">
      <c r="C837" s="140">
        <f t="shared" si="40"/>
        <v>72</v>
      </c>
      <c r="D837" s="141" t="str">
        <f t="shared" si="41"/>
        <v>Tập đọc</v>
      </c>
      <c r="E837" s="8" t="str">
        <f t="shared" si="42"/>
        <v>72Tập đọc</v>
      </c>
      <c r="F837" s="142">
        <v>72</v>
      </c>
      <c r="G837" s="14" t="s">
        <v>23</v>
      </c>
      <c r="H837" s="14"/>
      <c r="I837" s="14"/>
      <c r="J837" s="145" t="s">
        <v>379</v>
      </c>
      <c r="K837" s="14" t="s">
        <v>351</v>
      </c>
      <c r="O837" s="9"/>
      <c r="P837" s="8"/>
    </row>
    <row r="838" spans="3:16" x14ac:dyDescent="0.2">
      <c r="C838" s="140">
        <f t="shared" si="40"/>
        <v>73</v>
      </c>
      <c r="D838" s="141" t="str">
        <f t="shared" si="41"/>
        <v>Tập đọc</v>
      </c>
      <c r="E838" s="8" t="str">
        <f t="shared" si="42"/>
        <v>73Tập đọc</v>
      </c>
      <c r="F838" s="142">
        <v>73</v>
      </c>
      <c r="G838" s="14" t="s">
        <v>23</v>
      </c>
      <c r="H838" s="14"/>
      <c r="I838" s="14"/>
      <c r="J838" s="145" t="s">
        <v>380</v>
      </c>
      <c r="K838" s="14" t="s">
        <v>351</v>
      </c>
      <c r="O838" s="9"/>
      <c r="P838" s="8"/>
    </row>
    <row r="839" spans="3:16" x14ac:dyDescent="0.2">
      <c r="C839" s="140">
        <f t="shared" si="40"/>
        <v>74</v>
      </c>
      <c r="D839" s="141" t="str">
        <f t="shared" si="41"/>
        <v>Tập đọc</v>
      </c>
      <c r="E839" s="8" t="str">
        <f t="shared" si="42"/>
        <v>74Tập đọc</v>
      </c>
      <c r="F839" s="142">
        <v>74</v>
      </c>
      <c r="G839" s="14" t="s">
        <v>23</v>
      </c>
      <c r="H839" s="14"/>
      <c r="I839" s="14"/>
      <c r="J839" s="145" t="s">
        <v>380</v>
      </c>
      <c r="K839" s="14" t="s">
        <v>351</v>
      </c>
      <c r="O839" s="9"/>
      <c r="P839" s="8"/>
    </row>
    <row r="840" spans="3:16" x14ac:dyDescent="0.2">
      <c r="C840" s="140">
        <f t="shared" si="40"/>
        <v>75</v>
      </c>
      <c r="D840" s="141" t="str">
        <f t="shared" si="41"/>
        <v>Tập đọc</v>
      </c>
      <c r="E840" s="8" t="str">
        <f t="shared" si="42"/>
        <v>75Tập đọc</v>
      </c>
      <c r="F840" s="142">
        <v>75</v>
      </c>
      <c r="G840" s="14" t="s">
        <v>23</v>
      </c>
      <c r="H840" s="14"/>
      <c r="I840" s="14"/>
      <c r="J840" s="145" t="s">
        <v>381</v>
      </c>
      <c r="K840" s="14" t="s">
        <v>351</v>
      </c>
      <c r="O840" s="9"/>
      <c r="P840" s="8"/>
    </row>
    <row r="841" spans="3:16" x14ac:dyDescent="0.2">
      <c r="C841" s="140">
        <f t="shared" si="40"/>
        <v>76</v>
      </c>
      <c r="D841" s="141" t="str">
        <f t="shared" si="41"/>
        <v>Tập đọc</v>
      </c>
      <c r="E841" s="8" t="str">
        <f t="shared" si="42"/>
        <v>76Tập đọc</v>
      </c>
      <c r="F841" s="142">
        <v>76</v>
      </c>
      <c r="G841" s="14" t="s">
        <v>23</v>
      </c>
      <c r="H841" s="14"/>
      <c r="I841" s="14"/>
      <c r="J841" s="145" t="s">
        <v>382</v>
      </c>
      <c r="K841" s="14" t="s">
        <v>351</v>
      </c>
      <c r="O841" s="9"/>
      <c r="P841" s="8"/>
    </row>
    <row r="842" spans="3:16" x14ac:dyDescent="0.2">
      <c r="C842" s="140">
        <f t="shared" si="40"/>
        <v>77</v>
      </c>
      <c r="D842" s="141" t="str">
        <f t="shared" si="41"/>
        <v>Tập đọc</v>
      </c>
      <c r="E842" s="8" t="str">
        <f t="shared" si="42"/>
        <v>77Tập đọc</v>
      </c>
      <c r="F842" s="142">
        <v>77</v>
      </c>
      <c r="G842" s="14" t="s">
        <v>23</v>
      </c>
      <c r="H842" s="14"/>
      <c r="I842" s="14"/>
      <c r="J842" s="145" t="s">
        <v>382</v>
      </c>
      <c r="K842" s="14" t="s">
        <v>351</v>
      </c>
      <c r="O842" s="9"/>
      <c r="P842" s="8"/>
    </row>
    <row r="843" spans="3:16" x14ac:dyDescent="0.2">
      <c r="C843" s="140">
        <f t="shared" ref="C843:C906" si="43">IF(G843&lt;&gt;G842,1,C842+1)</f>
        <v>78</v>
      </c>
      <c r="D843" s="141" t="str">
        <f t="shared" si="41"/>
        <v>Tập đọc</v>
      </c>
      <c r="E843" s="8" t="str">
        <f t="shared" si="42"/>
        <v>78Tập đọc</v>
      </c>
      <c r="F843" s="142">
        <v>78</v>
      </c>
      <c r="G843" s="14" t="s">
        <v>23</v>
      </c>
      <c r="H843" s="14"/>
      <c r="I843" s="14"/>
      <c r="J843" s="145" t="s">
        <v>383</v>
      </c>
      <c r="K843" s="14" t="s">
        <v>351</v>
      </c>
      <c r="O843" s="9"/>
      <c r="P843" s="8"/>
    </row>
    <row r="844" spans="3:16" x14ac:dyDescent="0.2">
      <c r="C844" s="140">
        <f t="shared" si="43"/>
        <v>79</v>
      </c>
      <c r="D844" s="141" t="str">
        <f t="shared" si="41"/>
        <v>Tập đọc</v>
      </c>
      <c r="E844" s="8" t="str">
        <f t="shared" si="42"/>
        <v>79Tập đọc</v>
      </c>
      <c r="F844" s="142">
        <v>79</v>
      </c>
      <c r="G844" s="14" t="s">
        <v>23</v>
      </c>
      <c r="H844" s="14"/>
      <c r="I844" s="14"/>
      <c r="J844" s="145" t="s">
        <v>214</v>
      </c>
      <c r="K844" s="14" t="s">
        <v>125</v>
      </c>
      <c r="O844" s="9"/>
      <c r="P844" s="8"/>
    </row>
    <row r="845" spans="3:16" x14ac:dyDescent="0.2">
      <c r="C845" s="140">
        <f t="shared" si="43"/>
        <v>80</v>
      </c>
      <c r="D845" s="141" t="str">
        <f t="shared" si="41"/>
        <v>Tập đọc</v>
      </c>
      <c r="E845" s="8" t="str">
        <f t="shared" si="42"/>
        <v>80Tập đọc</v>
      </c>
      <c r="F845" s="142">
        <v>80</v>
      </c>
      <c r="G845" s="14" t="s">
        <v>23</v>
      </c>
      <c r="H845" s="14"/>
      <c r="I845" s="14"/>
      <c r="J845" s="145" t="s">
        <v>214</v>
      </c>
      <c r="K845" s="14" t="s">
        <v>125</v>
      </c>
      <c r="O845" s="9"/>
      <c r="P845" s="8"/>
    </row>
    <row r="846" spans="3:16" x14ac:dyDescent="0.2">
      <c r="C846" s="140">
        <f t="shared" si="43"/>
        <v>81</v>
      </c>
      <c r="D846" s="141" t="str">
        <f t="shared" si="41"/>
        <v>Tập đọc</v>
      </c>
      <c r="E846" s="8" t="str">
        <f t="shared" si="42"/>
        <v>81Tập đọc</v>
      </c>
      <c r="F846" s="142">
        <v>81</v>
      </c>
      <c r="G846" s="14" t="s">
        <v>23</v>
      </c>
      <c r="H846" s="14"/>
      <c r="I846" s="14"/>
      <c r="J846" s="145" t="s">
        <v>214</v>
      </c>
      <c r="K846" s="14" t="s">
        <v>125</v>
      </c>
      <c r="O846" s="9"/>
      <c r="P846" s="8"/>
    </row>
    <row r="847" spans="3:16" x14ac:dyDescent="0.2">
      <c r="C847" s="140">
        <f t="shared" si="43"/>
        <v>82</v>
      </c>
      <c r="D847" s="141" t="str">
        <f t="shared" si="41"/>
        <v>Tập đọc</v>
      </c>
      <c r="E847" s="8" t="str">
        <f t="shared" si="42"/>
        <v>82Tập đọc</v>
      </c>
      <c r="F847" s="142">
        <v>82</v>
      </c>
      <c r="G847" s="14" t="s">
        <v>23</v>
      </c>
      <c r="H847" s="14"/>
      <c r="I847" s="14"/>
      <c r="J847" s="145" t="s">
        <v>384</v>
      </c>
      <c r="K847" s="14" t="s">
        <v>351</v>
      </c>
      <c r="O847" s="9"/>
      <c r="P847" s="8"/>
    </row>
    <row r="848" spans="3:16" x14ac:dyDescent="0.2">
      <c r="C848" s="140">
        <f t="shared" si="43"/>
        <v>83</v>
      </c>
      <c r="D848" s="141" t="str">
        <f t="shared" si="41"/>
        <v>Tập đọc</v>
      </c>
      <c r="E848" s="8" t="str">
        <f t="shared" si="42"/>
        <v>83Tập đọc</v>
      </c>
      <c r="F848" s="142">
        <v>83</v>
      </c>
      <c r="G848" s="14" t="s">
        <v>23</v>
      </c>
      <c r="H848" s="14"/>
      <c r="I848" s="14"/>
      <c r="J848" s="145" t="s">
        <v>384</v>
      </c>
      <c r="K848" s="14" t="s">
        <v>351</v>
      </c>
      <c r="O848" s="9"/>
      <c r="P848" s="8"/>
    </row>
    <row r="849" spans="3:16" x14ac:dyDescent="0.2">
      <c r="C849" s="140">
        <f t="shared" si="43"/>
        <v>84</v>
      </c>
      <c r="D849" s="141" t="str">
        <f t="shared" si="41"/>
        <v>Tập đọc</v>
      </c>
      <c r="E849" s="8" t="str">
        <f t="shared" si="42"/>
        <v>84Tập đọc</v>
      </c>
      <c r="F849" s="142">
        <v>84</v>
      </c>
      <c r="G849" s="14" t="s">
        <v>23</v>
      </c>
      <c r="H849" s="14"/>
      <c r="I849" s="14"/>
      <c r="J849" s="145" t="s">
        <v>385</v>
      </c>
      <c r="K849" s="14" t="s">
        <v>351</v>
      </c>
      <c r="O849" s="9"/>
      <c r="P849" s="8"/>
    </row>
    <row r="850" spans="3:16" x14ac:dyDescent="0.2">
      <c r="C850" s="140">
        <f t="shared" si="43"/>
        <v>85</v>
      </c>
      <c r="D850" s="141" t="str">
        <f t="shared" si="41"/>
        <v>Tập đọc</v>
      </c>
      <c r="E850" s="8" t="str">
        <f t="shared" si="42"/>
        <v>85Tập đọc</v>
      </c>
      <c r="F850" s="142">
        <v>85</v>
      </c>
      <c r="G850" s="14" t="s">
        <v>23</v>
      </c>
      <c r="H850" s="14"/>
      <c r="I850" s="14"/>
      <c r="J850" s="145" t="s">
        <v>386</v>
      </c>
      <c r="K850" s="14" t="s">
        <v>351</v>
      </c>
      <c r="O850" s="9"/>
      <c r="P850" s="8"/>
    </row>
    <row r="851" spans="3:16" x14ac:dyDescent="0.2">
      <c r="C851" s="140">
        <f t="shared" si="43"/>
        <v>86</v>
      </c>
      <c r="D851" s="141" t="str">
        <f t="shared" si="41"/>
        <v>Tập đọc</v>
      </c>
      <c r="E851" s="8" t="str">
        <f t="shared" si="42"/>
        <v>86Tập đọc</v>
      </c>
      <c r="F851" s="142">
        <v>86</v>
      </c>
      <c r="G851" s="14" t="s">
        <v>23</v>
      </c>
      <c r="H851" s="14"/>
      <c r="I851" s="14"/>
      <c r="J851" s="145" t="s">
        <v>386</v>
      </c>
      <c r="K851" s="14" t="s">
        <v>351</v>
      </c>
      <c r="O851" s="9"/>
      <c r="P851" s="8"/>
    </row>
    <row r="852" spans="3:16" x14ac:dyDescent="0.2">
      <c r="C852" s="140">
        <f t="shared" si="43"/>
        <v>87</v>
      </c>
      <c r="D852" s="141" t="str">
        <f t="shared" si="41"/>
        <v>Tập đọc</v>
      </c>
      <c r="E852" s="8" t="str">
        <f t="shared" si="42"/>
        <v>87Tập đọc</v>
      </c>
      <c r="F852" s="142">
        <v>87</v>
      </c>
      <c r="G852" s="14" t="s">
        <v>23</v>
      </c>
      <c r="H852" s="14"/>
      <c r="I852" s="14"/>
      <c r="J852" s="145" t="s">
        <v>387</v>
      </c>
      <c r="K852" s="14" t="s">
        <v>351</v>
      </c>
      <c r="O852" s="9"/>
      <c r="P852" s="8"/>
    </row>
    <row r="853" spans="3:16" x14ac:dyDescent="0.2">
      <c r="C853" s="140">
        <f t="shared" si="43"/>
        <v>88</v>
      </c>
      <c r="D853" s="141" t="str">
        <f t="shared" si="41"/>
        <v>Tập đọc</v>
      </c>
      <c r="E853" s="8" t="str">
        <f t="shared" si="42"/>
        <v>88Tập đọc</v>
      </c>
      <c r="F853" s="142">
        <v>88</v>
      </c>
      <c r="G853" s="14" t="s">
        <v>23</v>
      </c>
      <c r="H853" s="14"/>
      <c r="I853" s="14"/>
      <c r="J853" s="145" t="s">
        <v>388</v>
      </c>
      <c r="K853" s="14" t="s">
        <v>351</v>
      </c>
      <c r="O853" s="9"/>
      <c r="P853" s="8"/>
    </row>
    <row r="854" spans="3:16" x14ac:dyDescent="0.2">
      <c r="C854" s="140">
        <f t="shared" si="43"/>
        <v>89</v>
      </c>
      <c r="D854" s="141" t="str">
        <f t="shared" si="41"/>
        <v>Tập đọc</v>
      </c>
      <c r="E854" s="8" t="str">
        <f t="shared" si="42"/>
        <v>89Tập đọc</v>
      </c>
      <c r="F854" s="142">
        <v>89</v>
      </c>
      <c r="G854" s="14" t="s">
        <v>23</v>
      </c>
      <c r="H854" s="14"/>
      <c r="I854" s="14"/>
      <c r="J854" s="145" t="s">
        <v>388</v>
      </c>
      <c r="K854" s="14" t="s">
        <v>351</v>
      </c>
      <c r="O854" s="9"/>
      <c r="P854" s="8"/>
    </row>
    <row r="855" spans="3:16" x14ac:dyDescent="0.2">
      <c r="C855" s="140">
        <f t="shared" si="43"/>
        <v>90</v>
      </c>
      <c r="D855" s="141" t="str">
        <f t="shared" si="41"/>
        <v>Tập đọc</v>
      </c>
      <c r="E855" s="8" t="str">
        <f t="shared" si="42"/>
        <v>90Tập đọc</v>
      </c>
      <c r="F855" s="142">
        <v>90</v>
      </c>
      <c r="G855" s="14" t="s">
        <v>23</v>
      </c>
      <c r="H855" s="14"/>
      <c r="I855" s="14"/>
      <c r="J855" s="145" t="s">
        <v>389</v>
      </c>
      <c r="K855" s="14" t="s">
        <v>351</v>
      </c>
      <c r="O855" s="9"/>
      <c r="P855" s="8"/>
    </row>
    <row r="856" spans="3:16" x14ac:dyDescent="0.2">
      <c r="C856" s="140">
        <f t="shared" si="43"/>
        <v>91</v>
      </c>
      <c r="D856" s="141" t="str">
        <f t="shared" si="41"/>
        <v>Tập đọc</v>
      </c>
      <c r="E856" s="8" t="str">
        <f t="shared" si="42"/>
        <v>91Tập đọc</v>
      </c>
      <c r="F856" s="142">
        <v>91</v>
      </c>
      <c r="G856" s="14" t="s">
        <v>23</v>
      </c>
      <c r="H856" s="14"/>
      <c r="I856" s="14"/>
      <c r="J856" s="145" t="s">
        <v>390</v>
      </c>
      <c r="K856" s="14" t="s">
        <v>351</v>
      </c>
      <c r="O856" s="9"/>
      <c r="P856" s="8"/>
    </row>
    <row r="857" spans="3:16" x14ac:dyDescent="0.2">
      <c r="C857" s="140">
        <f t="shared" si="43"/>
        <v>92</v>
      </c>
      <c r="D857" s="141" t="str">
        <f t="shared" si="41"/>
        <v>Tập đọc</v>
      </c>
      <c r="E857" s="8" t="str">
        <f t="shared" si="42"/>
        <v>92Tập đọc</v>
      </c>
      <c r="F857" s="142">
        <v>92</v>
      </c>
      <c r="G857" s="14" t="s">
        <v>23</v>
      </c>
      <c r="H857" s="143"/>
      <c r="I857" s="143"/>
      <c r="J857" s="145" t="s">
        <v>390</v>
      </c>
      <c r="K857" s="14" t="s">
        <v>351</v>
      </c>
      <c r="O857" s="9"/>
      <c r="P857" s="8"/>
    </row>
    <row r="858" spans="3:16" x14ac:dyDescent="0.2">
      <c r="C858" s="140">
        <f t="shared" si="43"/>
        <v>93</v>
      </c>
      <c r="D858" s="141" t="str">
        <f t="shared" si="41"/>
        <v>Tập đọc</v>
      </c>
      <c r="E858" s="8" t="str">
        <f t="shared" si="42"/>
        <v>93Tập đọc</v>
      </c>
      <c r="F858" s="142">
        <v>93</v>
      </c>
      <c r="G858" s="14" t="s">
        <v>23</v>
      </c>
      <c r="H858" s="143"/>
      <c r="I858" s="143"/>
      <c r="J858" s="145" t="s">
        <v>391</v>
      </c>
      <c r="K858" s="14" t="s">
        <v>351</v>
      </c>
      <c r="O858" s="9"/>
      <c r="P858" s="8"/>
    </row>
    <row r="859" spans="3:16" x14ac:dyDescent="0.2">
      <c r="C859" s="140">
        <f t="shared" si="43"/>
        <v>94</v>
      </c>
      <c r="D859" s="141" t="str">
        <f t="shared" si="41"/>
        <v>Tập đọc</v>
      </c>
      <c r="E859" s="8" t="str">
        <f t="shared" si="42"/>
        <v>94Tập đọc</v>
      </c>
      <c r="F859" s="142">
        <v>94</v>
      </c>
      <c r="G859" s="14" t="s">
        <v>23</v>
      </c>
      <c r="H859" s="143"/>
      <c r="I859" s="143"/>
      <c r="J859" s="145" t="s">
        <v>392</v>
      </c>
      <c r="K859" s="14" t="s">
        <v>351</v>
      </c>
      <c r="O859" s="9"/>
      <c r="P859" s="8"/>
    </row>
    <row r="860" spans="3:16" x14ac:dyDescent="0.2">
      <c r="C860" s="140">
        <f t="shared" si="43"/>
        <v>95</v>
      </c>
      <c r="D860" s="141" t="str">
        <f t="shared" si="41"/>
        <v>Tập đọc</v>
      </c>
      <c r="E860" s="8" t="str">
        <f t="shared" si="42"/>
        <v>95Tập đọc</v>
      </c>
      <c r="F860" s="142">
        <v>95</v>
      </c>
      <c r="G860" s="14" t="s">
        <v>23</v>
      </c>
      <c r="H860" s="143"/>
      <c r="I860" s="143"/>
      <c r="J860" s="145" t="s">
        <v>392</v>
      </c>
      <c r="K860" s="14" t="s">
        <v>351</v>
      </c>
      <c r="O860" s="9"/>
      <c r="P860" s="8"/>
    </row>
    <row r="861" spans="3:16" x14ac:dyDescent="0.2">
      <c r="C861" s="140">
        <f t="shared" si="43"/>
        <v>96</v>
      </c>
      <c r="D861" s="141" t="str">
        <f t="shared" ref="D861:D924" si="44">+VLOOKUP(G861,$L$10:$M$50,2,0)</f>
        <v>Tập đọc</v>
      </c>
      <c r="E861" s="8" t="str">
        <f t="shared" ref="E861:E924" si="45">+C861&amp;D861</f>
        <v>96Tập đọc</v>
      </c>
      <c r="F861" s="142">
        <v>96</v>
      </c>
      <c r="G861" s="14" t="s">
        <v>23</v>
      </c>
      <c r="H861" s="143"/>
      <c r="I861" s="143"/>
      <c r="J861" s="145" t="s">
        <v>393</v>
      </c>
      <c r="K861" s="14" t="s">
        <v>351</v>
      </c>
      <c r="O861" s="9"/>
      <c r="P861" s="8"/>
    </row>
    <row r="862" spans="3:16" x14ac:dyDescent="0.2">
      <c r="C862" s="140">
        <f t="shared" si="43"/>
        <v>97</v>
      </c>
      <c r="D862" s="141" t="str">
        <f t="shared" si="44"/>
        <v>Tập đọc</v>
      </c>
      <c r="E862" s="8" t="str">
        <f t="shared" si="45"/>
        <v>97Tập đọc</v>
      </c>
      <c r="F862" s="142">
        <v>97</v>
      </c>
      <c r="G862" s="14" t="s">
        <v>23</v>
      </c>
      <c r="H862" s="143"/>
      <c r="I862" s="143"/>
      <c r="J862" s="145" t="s">
        <v>394</v>
      </c>
      <c r="K862" s="14" t="s">
        <v>351</v>
      </c>
      <c r="O862" s="9"/>
      <c r="P862" s="8"/>
    </row>
    <row r="863" spans="3:16" x14ac:dyDescent="0.2">
      <c r="C863" s="140">
        <f t="shared" si="43"/>
        <v>98</v>
      </c>
      <c r="D863" s="141" t="str">
        <f t="shared" si="44"/>
        <v>Tập đọc</v>
      </c>
      <c r="E863" s="8" t="str">
        <f t="shared" si="45"/>
        <v>98Tập đọc</v>
      </c>
      <c r="F863" s="142">
        <v>98</v>
      </c>
      <c r="G863" s="14" t="s">
        <v>23</v>
      </c>
      <c r="H863" s="143"/>
      <c r="I863" s="143"/>
      <c r="J863" s="145" t="s">
        <v>394</v>
      </c>
      <c r="K863" s="14" t="s">
        <v>351</v>
      </c>
      <c r="O863" s="9"/>
      <c r="P863" s="8"/>
    </row>
    <row r="864" spans="3:16" x14ac:dyDescent="0.2">
      <c r="C864" s="140">
        <f t="shared" si="43"/>
        <v>99</v>
      </c>
      <c r="D864" s="141" t="str">
        <f t="shared" si="44"/>
        <v>Tập đọc</v>
      </c>
      <c r="E864" s="8" t="str">
        <f t="shared" si="45"/>
        <v>99Tập đọc</v>
      </c>
      <c r="F864" s="142">
        <v>99</v>
      </c>
      <c r="G864" s="14" t="s">
        <v>23</v>
      </c>
      <c r="H864" s="143"/>
      <c r="I864" s="143"/>
      <c r="J864" s="145" t="s">
        <v>395</v>
      </c>
      <c r="K864" s="14" t="s">
        <v>351</v>
      </c>
      <c r="O864" s="9"/>
      <c r="P864" s="8"/>
    </row>
    <row r="865" spans="3:16" x14ac:dyDescent="0.2">
      <c r="C865" s="140">
        <f t="shared" si="43"/>
        <v>100</v>
      </c>
      <c r="D865" s="141" t="str">
        <f t="shared" si="44"/>
        <v>Tập đọc</v>
      </c>
      <c r="E865" s="8" t="str">
        <f t="shared" si="45"/>
        <v>100Tập đọc</v>
      </c>
      <c r="F865" s="142">
        <v>100</v>
      </c>
      <c r="G865" s="14" t="s">
        <v>23</v>
      </c>
      <c r="H865" s="143"/>
      <c r="I865" s="143"/>
      <c r="J865" s="145" t="s">
        <v>396</v>
      </c>
      <c r="K865" s="14" t="s">
        <v>351</v>
      </c>
      <c r="O865" s="9"/>
      <c r="P865" s="8"/>
    </row>
    <row r="866" spans="3:16" x14ac:dyDescent="0.2">
      <c r="C866" s="140">
        <f t="shared" si="43"/>
        <v>101</v>
      </c>
      <c r="D866" s="141" t="str">
        <f t="shared" si="44"/>
        <v>Tập đọc</v>
      </c>
      <c r="E866" s="8" t="str">
        <f t="shared" si="45"/>
        <v>101Tập đọc</v>
      </c>
      <c r="F866" s="142">
        <v>101</v>
      </c>
      <c r="G866" s="14" t="s">
        <v>23</v>
      </c>
      <c r="H866" s="14"/>
      <c r="I866" s="14"/>
      <c r="J866" s="147" t="s">
        <v>396</v>
      </c>
      <c r="K866" s="14" t="s">
        <v>351</v>
      </c>
      <c r="O866" s="9"/>
      <c r="P866" s="8"/>
    </row>
    <row r="867" spans="3:16" x14ac:dyDescent="0.2">
      <c r="C867" s="140">
        <f t="shared" si="43"/>
        <v>102</v>
      </c>
      <c r="D867" s="141" t="str">
        <f t="shared" si="44"/>
        <v>Tập đọc</v>
      </c>
      <c r="E867" s="8" t="str">
        <f t="shared" si="45"/>
        <v>102Tập đọc</v>
      </c>
      <c r="F867" s="142">
        <v>102</v>
      </c>
      <c r="G867" s="14" t="s">
        <v>23</v>
      </c>
      <c r="H867" s="143"/>
      <c r="I867" s="143"/>
      <c r="J867" s="147" t="s">
        <v>397</v>
      </c>
      <c r="K867" s="14" t="s">
        <v>351</v>
      </c>
      <c r="O867" s="9"/>
      <c r="P867" s="8"/>
    </row>
    <row r="868" spans="3:16" x14ac:dyDescent="0.2">
      <c r="C868" s="140">
        <f t="shared" si="43"/>
        <v>103</v>
      </c>
      <c r="D868" s="141" t="str">
        <f t="shared" si="44"/>
        <v>Tập đọc</v>
      </c>
      <c r="E868" s="8" t="str">
        <f t="shared" si="45"/>
        <v>103Tập đọc</v>
      </c>
      <c r="F868" s="142">
        <v>103</v>
      </c>
      <c r="G868" s="14" t="s">
        <v>23</v>
      </c>
      <c r="H868" s="143"/>
      <c r="I868" s="143"/>
      <c r="J868" s="147" t="s">
        <v>398</v>
      </c>
      <c r="K868" s="14" t="s">
        <v>125</v>
      </c>
      <c r="O868" s="9"/>
      <c r="P868" s="8"/>
    </row>
    <row r="869" spans="3:16" x14ac:dyDescent="0.2">
      <c r="C869" s="140">
        <f t="shared" si="43"/>
        <v>104</v>
      </c>
      <c r="D869" s="141" t="str">
        <f t="shared" si="44"/>
        <v>Tập đọc</v>
      </c>
      <c r="E869" s="8" t="str">
        <f t="shared" si="45"/>
        <v>104Tập đọc</v>
      </c>
      <c r="F869" s="142">
        <v>104</v>
      </c>
      <c r="G869" s="14" t="s">
        <v>23</v>
      </c>
      <c r="H869" s="143"/>
      <c r="I869" s="143"/>
      <c r="J869" s="147" t="s">
        <v>398</v>
      </c>
      <c r="K869" s="14" t="s">
        <v>125</v>
      </c>
      <c r="O869" s="9"/>
      <c r="P869" s="8"/>
    </row>
    <row r="870" spans="3:16" x14ac:dyDescent="0.2">
      <c r="C870" s="140">
        <f t="shared" si="43"/>
        <v>105</v>
      </c>
      <c r="D870" s="141" t="str">
        <f t="shared" si="44"/>
        <v>Tập đọc</v>
      </c>
      <c r="E870" s="8" t="str">
        <f t="shared" si="45"/>
        <v>105Tập đọc</v>
      </c>
      <c r="F870" s="142">
        <v>105</v>
      </c>
      <c r="G870" s="14" t="s">
        <v>23</v>
      </c>
      <c r="H870" s="143"/>
      <c r="I870" s="143"/>
      <c r="J870" s="147" t="s">
        <v>398</v>
      </c>
      <c r="K870" s="14" t="s">
        <v>125</v>
      </c>
      <c r="O870" s="9"/>
      <c r="P870" s="8"/>
    </row>
    <row r="871" spans="3:16" x14ac:dyDescent="0.2">
      <c r="C871" s="140">
        <f t="shared" si="43"/>
        <v>1</v>
      </c>
      <c r="D871" s="141" t="str">
        <f t="shared" si="44"/>
        <v>Kể chuyện</v>
      </c>
      <c r="E871" s="8" t="str">
        <f t="shared" si="45"/>
        <v>1Kể chuyện</v>
      </c>
      <c r="F871" s="142">
        <v>1</v>
      </c>
      <c r="G871" s="14" t="s">
        <v>103</v>
      </c>
      <c r="H871" s="143"/>
      <c r="I871" s="143"/>
      <c r="J871" s="145" t="s">
        <v>332</v>
      </c>
      <c r="K871" s="14" t="s">
        <v>231</v>
      </c>
      <c r="O871" s="9"/>
      <c r="P871" s="8"/>
    </row>
    <row r="872" spans="3:16" x14ac:dyDescent="0.2">
      <c r="C872" s="140">
        <f t="shared" si="43"/>
        <v>2</v>
      </c>
      <c r="D872" s="141" t="str">
        <f t="shared" si="44"/>
        <v>Kể chuyện</v>
      </c>
      <c r="E872" s="8" t="str">
        <f t="shared" si="45"/>
        <v>2Kể chuyện</v>
      </c>
      <c r="F872" s="142">
        <v>2</v>
      </c>
      <c r="G872" s="14" t="s">
        <v>103</v>
      </c>
      <c r="H872" s="143"/>
      <c r="I872" s="143"/>
      <c r="J872" s="145" t="s">
        <v>334</v>
      </c>
      <c r="K872" s="14" t="s">
        <v>231</v>
      </c>
      <c r="O872" s="9"/>
      <c r="P872" s="8"/>
    </row>
    <row r="873" spans="3:16" x14ac:dyDescent="0.2">
      <c r="C873" s="140">
        <f t="shared" si="43"/>
        <v>3</v>
      </c>
      <c r="D873" s="141" t="str">
        <f t="shared" si="44"/>
        <v>Kể chuyện</v>
      </c>
      <c r="E873" s="8" t="str">
        <f t="shared" si="45"/>
        <v>3Kể chuyện</v>
      </c>
      <c r="F873" s="142">
        <v>3</v>
      </c>
      <c r="G873" s="14" t="s">
        <v>103</v>
      </c>
      <c r="H873" s="143"/>
      <c r="I873" s="143"/>
      <c r="J873" s="145" t="s">
        <v>336</v>
      </c>
      <c r="K873" s="14" t="s">
        <v>231</v>
      </c>
      <c r="O873" s="9"/>
      <c r="P873" s="8"/>
    </row>
    <row r="874" spans="3:16" x14ac:dyDescent="0.2">
      <c r="C874" s="140">
        <f t="shared" si="43"/>
        <v>4</v>
      </c>
      <c r="D874" s="141" t="str">
        <f t="shared" si="44"/>
        <v>Kể chuyện</v>
      </c>
      <c r="E874" s="8" t="str">
        <f t="shared" si="45"/>
        <v>4Kể chuyện</v>
      </c>
      <c r="F874" s="142">
        <v>4</v>
      </c>
      <c r="G874" s="14" t="s">
        <v>103</v>
      </c>
      <c r="H874" s="143"/>
      <c r="I874" s="143"/>
      <c r="J874" s="145" t="s">
        <v>338</v>
      </c>
      <c r="K874" s="14" t="s">
        <v>231</v>
      </c>
      <c r="O874" s="9"/>
      <c r="P874" s="8"/>
    </row>
    <row r="875" spans="3:16" x14ac:dyDescent="0.2">
      <c r="C875" s="140">
        <f t="shared" si="43"/>
        <v>5</v>
      </c>
      <c r="D875" s="141" t="str">
        <f t="shared" si="44"/>
        <v>Kể chuyện</v>
      </c>
      <c r="E875" s="8" t="str">
        <f t="shared" si="45"/>
        <v>5Kể chuyện</v>
      </c>
      <c r="F875" s="142">
        <v>5</v>
      </c>
      <c r="G875" s="14" t="s">
        <v>103</v>
      </c>
      <c r="H875" s="143"/>
      <c r="I875" s="143"/>
      <c r="J875" s="145" t="s">
        <v>340</v>
      </c>
      <c r="K875" s="14" t="s">
        <v>231</v>
      </c>
      <c r="O875" s="9"/>
      <c r="P875" s="8"/>
    </row>
    <row r="876" spans="3:16" x14ac:dyDescent="0.2">
      <c r="C876" s="140">
        <f t="shared" si="43"/>
        <v>6</v>
      </c>
      <c r="D876" s="141" t="str">
        <f t="shared" si="44"/>
        <v>Kể chuyện</v>
      </c>
      <c r="E876" s="8" t="str">
        <f t="shared" si="45"/>
        <v>6Kể chuyện</v>
      </c>
      <c r="F876" s="142">
        <v>6</v>
      </c>
      <c r="G876" s="14" t="s">
        <v>103</v>
      </c>
      <c r="H876" s="143"/>
      <c r="I876" s="143"/>
      <c r="J876" s="145" t="s">
        <v>342</v>
      </c>
      <c r="K876" s="14" t="s">
        <v>231</v>
      </c>
      <c r="O876" s="9"/>
      <c r="P876" s="8"/>
    </row>
    <row r="877" spans="3:16" x14ac:dyDescent="0.2">
      <c r="C877" s="140">
        <f t="shared" si="43"/>
        <v>7</v>
      </c>
      <c r="D877" s="141" t="str">
        <f t="shared" si="44"/>
        <v>Kể chuyện</v>
      </c>
      <c r="E877" s="8" t="str">
        <f t="shared" si="45"/>
        <v>7Kể chuyện</v>
      </c>
      <c r="F877" s="142">
        <v>7</v>
      </c>
      <c r="G877" s="14" t="s">
        <v>103</v>
      </c>
      <c r="H877" s="143"/>
      <c r="I877" s="143"/>
      <c r="J877" s="145" t="s">
        <v>344</v>
      </c>
      <c r="K877" s="14" t="s">
        <v>231</v>
      </c>
      <c r="O877" s="9"/>
      <c r="P877" s="8"/>
    </row>
    <row r="878" spans="3:16" x14ac:dyDescent="0.2">
      <c r="C878" s="140">
        <f t="shared" si="43"/>
        <v>8</v>
      </c>
      <c r="D878" s="141" t="str">
        <f t="shared" si="44"/>
        <v>Kể chuyện</v>
      </c>
      <c r="E878" s="8" t="str">
        <f t="shared" si="45"/>
        <v>8Kể chuyện</v>
      </c>
      <c r="F878" s="142">
        <v>8</v>
      </c>
      <c r="G878" s="14" t="s">
        <v>103</v>
      </c>
      <c r="H878" s="143"/>
      <c r="I878" s="143"/>
      <c r="J878" s="145" t="s">
        <v>346</v>
      </c>
      <c r="K878" s="14" t="s">
        <v>231</v>
      </c>
      <c r="O878" s="9"/>
      <c r="P878" s="8"/>
    </row>
    <row r="879" spans="3:16" x14ac:dyDescent="0.2">
      <c r="C879" s="140">
        <f t="shared" si="43"/>
        <v>9</v>
      </c>
      <c r="D879" s="141" t="str">
        <f t="shared" si="44"/>
        <v>Kể chuyện</v>
      </c>
      <c r="E879" s="8" t="str">
        <f t="shared" si="45"/>
        <v>9Kể chuyện</v>
      </c>
      <c r="F879" s="142">
        <v>9</v>
      </c>
      <c r="G879" s="14" t="s">
        <v>103</v>
      </c>
      <c r="H879" s="143"/>
      <c r="I879" s="143"/>
      <c r="J879" s="145" t="s">
        <v>348</v>
      </c>
      <c r="K879" s="14" t="s">
        <v>125</v>
      </c>
      <c r="O879" s="9"/>
      <c r="P879" s="8"/>
    </row>
    <row r="880" spans="3:16" x14ac:dyDescent="0.2">
      <c r="C880" s="140">
        <f t="shared" si="43"/>
        <v>10</v>
      </c>
      <c r="D880" s="141" t="str">
        <f t="shared" si="44"/>
        <v>Kể chuyện</v>
      </c>
      <c r="E880" s="8" t="str">
        <f t="shared" si="45"/>
        <v>10Kể chuyện</v>
      </c>
      <c r="F880" s="142">
        <v>10</v>
      </c>
      <c r="G880" s="14" t="s">
        <v>103</v>
      </c>
      <c r="H880" s="143"/>
      <c r="I880" s="143"/>
      <c r="J880" s="145" t="s">
        <v>350</v>
      </c>
      <c r="K880" s="14" t="s">
        <v>231</v>
      </c>
      <c r="O880" s="9"/>
      <c r="P880" s="8"/>
    </row>
    <row r="881" spans="3:16" x14ac:dyDescent="0.2">
      <c r="C881" s="140">
        <f t="shared" si="43"/>
        <v>11</v>
      </c>
      <c r="D881" s="141" t="str">
        <f t="shared" si="44"/>
        <v>Kể chuyện</v>
      </c>
      <c r="E881" s="8" t="str">
        <f t="shared" si="45"/>
        <v>11Kể chuyện</v>
      </c>
      <c r="F881" s="142">
        <v>11</v>
      </c>
      <c r="G881" s="14" t="s">
        <v>103</v>
      </c>
      <c r="H881" s="143"/>
      <c r="I881" s="143"/>
      <c r="J881" s="145" t="s">
        <v>353</v>
      </c>
      <c r="K881" s="14" t="s">
        <v>231</v>
      </c>
      <c r="O881" s="9"/>
      <c r="P881" s="8"/>
    </row>
    <row r="882" spans="3:16" x14ac:dyDescent="0.2">
      <c r="C882" s="140">
        <f t="shared" si="43"/>
        <v>12</v>
      </c>
      <c r="D882" s="141" t="str">
        <f t="shared" si="44"/>
        <v>Kể chuyện</v>
      </c>
      <c r="E882" s="8" t="str">
        <f t="shared" si="45"/>
        <v>12Kể chuyện</v>
      </c>
      <c r="F882" s="142">
        <v>12</v>
      </c>
      <c r="G882" s="14" t="s">
        <v>103</v>
      </c>
      <c r="H882" s="143"/>
      <c r="I882" s="143"/>
      <c r="J882" s="145" t="s">
        <v>355</v>
      </c>
      <c r="K882" s="14" t="s">
        <v>231</v>
      </c>
      <c r="O882" s="9"/>
      <c r="P882" s="8"/>
    </row>
    <row r="883" spans="3:16" x14ac:dyDescent="0.2">
      <c r="C883" s="140">
        <f t="shared" si="43"/>
        <v>13</v>
      </c>
      <c r="D883" s="141" t="str">
        <f t="shared" si="44"/>
        <v>Kể chuyện</v>
      </c>
      <c r="E883" s="8" t="str">
        <f t="shared" si="45"/>
        <v>13Kể chuyện</v>
      </c>
      <c r="F883" s="142">
        <v>13</v>
      </c>
      <c r="G883" s="14" t="s">
        <v>103</v>
      </c>
      <c r="H883" s="143"/>
      <c r="I883" s="143"/>
      <c r="J883" s="145" t="s">
        <v>357</v>
      </c>
      <c r="K883" s="14" t="s">
        <v>231</v>
      </c>
      <c r="O883" s="9"/>
      <c r="P883" s="8"/>
    </row>
    <row r="884" spans="3:16" x14ac:dyDescent="0.2">
      <c r="C884" s="140">
        <f t="shared" si="43"/>
        <v>14</v>
      </c>
      <c r="D884" s="141" t="str">
        <f t="shared" si="44"/>
        <v>Kể chuyện</v>
      </c>
      <c r="E884" s="8" t="str">
        <f t="shared" si="45"/>
        <v>14Kể chuyện</v>
      </c>
      <c r="F884" s="142">
        <v>14</v>
      </c>
      <c r="G884" s="14" t="s">
        <v>103</v>
      </c>
      <c r="H884" s="143"/>
      <c r="I884" s="143"/>
      <c r="J884" s="145" t="s">
        <v>359</v>
      </c>
      <c r="K884" s="14" t="s">
        <v>231</v>
      </c>
      <c r="O884" s="9"/>
      <c r="P884" s="8"/>
    </row>
    <row r="885" spans="3:16" x14ac:dyDescent="0.2">
      <c r="C885" s="140">
        <f t="shared" si="43"/>
        <v>15</v>
      </c>
      <c r="D885" s="141" t="str">
        <f t="shared" si="44"/>
        <v>Kể chuyện</v>
      </c>
      <c r="E885" s="8" t="str">
        <f t="shared" si="45"/>
        <v>15Kể chuyện</v>
      </c>
      <c r="F885" s="142">
        <v>15</v>
      </c>
      <c r="G885" s="14" t="s">
        <v>103</v>
      </c>
      <c r="H885" s="143"/>
      <c r="I885" s="143"/>
      <c r="J885" s="145" t="s">
        <v>361</v>
      </c>
      <c r="K885" s="14" t="s">
        <v>231</v>
      </c>
      <c r="O885" s="9"/>
      <c r="P885" s="8"/>
    </row>
    <row r="886" spans="3:16" x14ac:dyDescent="0.2">
      <c r="C886" s="140">
        <f t="shared" si="43"/>
        <v>16</v>
      </c>
      <c r="D886" s="141" t="str">
        <f t="shared" si="44"/>
        <v>Kể chuyện</v>
      </c>
      <c r="E886" s="8" t="str">
        <f t="shared" si="45"/>
        <v>16Kể chuyện</v>
      </c>
      <c r="F886" s="142">
        <v>16</v>
      </c>
      <c r="G886" s="14" t="s">
        <v>103</v>
      </c>
      <c r="H886" s="143"/>
      <c r="I886" s="143"/>
      <c r="J886" s="145" t="s">
        <v>363</v>
      </c>
      <c r="K886" s="14" t="s">
        <v>231</v>
      </c>
      <c r="O886" s="9"/>
      <c r="P886" s="8"/>
    </row>
    <row r="887" spans="3:16" x14ac:dyDescent="0.2">
      <c r="C887" s="140">
        <f t="shared" si="43"/>
        <v>17</v>
      </c>
      <c r="D887" s="141" t="str">
        <f t="shared" si="44"/>
        <v>Kể chuyện</v>
      </c>
      <c r="E887" s="8" t="str">
        <f t="shared" si="45"/>
        <v>17Kể chuyện</v>
      </c>
      <c r="F887" s="142">
        <v>17</v>
      </c>
      <c r="G887" s="14" t="s">
        <v>103</v>
      </c>
      <c r="H887" s="143"/>
      <c r="I887" s="143"/>
      <c r="J887" s="145" t="s">
        <v>365</v>
      </c>
      <c r="K887" s="14" t="s">
        <v>231</v>
      </c>
      <c r="O887" s="9"/>
      <c r="P887" s="8"/>
    </row>
    <row r="888" spans="3:16" x14ac:dyDescent="0.2">
      <c r="C888" s="140">
        <f t="shared" si="43"/>
        <v>18</v>
      </c>
      <c r="D888" s="141" t="str">
        <f t="shared" si="44"/>
        <v>Kể chuyện</v>
      </c>
      <c r="E888" s="8" t="str">
        <f t="shared" si="45"/>
        <v>18Kể chuyện</v>
      </c>
      <c r="F888" s="142">
        <v>18</v>
      </c>
      <c r="G888" s="14" t="s">
        <v>103</v>
      </c>
      <c r="H888" s="143"/>
      <c r="I888" s="143"/>
      <c r="J888" s="145" t="s">
        <v>367</v>
      </c>
      <c r="K888" s="14" t="s">
        <v>231</v>
      </c>
      <c r="O888" s="9"/>
      <c r="P888" s="8"/>
    </row>
    <row r="889" spans="3:16" x14ac:dyDescent="0.2">
      <c r="C889" s="140">
        <f t="shared" si="43"/>
        <v>19</v>
      </c>
      <c r="D889" s="141" t="str">
        <f t="shared" si="44"/>
        <v>Kể chuyện</v>
      </c>
      <c r="E889" s="8" t="str">
        <f t="shared" si="45"/>
        <v>19Kể chuyện</v>
      </c>
      <c r="F889" s="142">
        <v>19</v>
      </c>
      <c r="G889" s="14" t="s">
        <v>103</v>
      </c>
      <c r="H889" s="143"/>
      <c r="I889" s="143"/>
      <c r="J889" s="145" t="s">
        <v>368</v>
      </c>
      <c r="K889" s="14" t="s">
        <v>231</v>
      </c>
      <c r="O889" s="9"/>
      <c r="P889" s="8"/>
    </row>
    <row r="890" spans="3:16" x14ac:dyDescent="0.2">
      <c r="C890" s="140">
        <f t="shared" si="43"/>
        <v>20</v>
      </c>
      <c r="D890" s="141" t="str">
        <f t="shared" si="44"/>
        <v>Kể chuyện</v>
      </c>
      <c r="E890" s="8" t="str">
        <f t="shared" si="45"/>
        <v>20Kể chuyện</v>
      </c>
      <c r="F890" s="142">
        <v>20</v>
      </c>
      <c r="G890" s="143" t="s">
        <v>103</v>
      </c>
      <c r="H890" s="143"/>
      <c r="I890" s="143"/>
      <c r="J890" s="145" t="s">
        <v>370</v>
      </c>
      <c r="K890" s="14" t="s">
        <v>231</v>
      </c>
      <c r="O890" s="9"/>
      <c r="P890" s="8"/>
    </row>
    <row r="891" spans="3:16" x14ac:dyDescent="0.2">
      <c r="C891" s="140">
        <f t="shared" si="43"/>
        <v>21</v>
      </c>
      <c r="D891" s="141" t="str">
        <f t="shared" si="44"/>
        <v>Kể chuyện</v>
      </c>
      <c r="E891" s="8" t="str">
        <f t="shared" si="45"/>
        <v>21Kể chuyện</v>
      </c>
      <c r="F891" s="142">
        <v>21</v>
      </c>
      <c r="G891" s="143" t="s">
        <v>103</v>
      </c>
      <c r="H891" s="143"/>
      <c r="I891" s="143"/>
      <c r="J891" s="145" t="s">
        <v>372</v>
      </c>
      <c r="K891" s="14" t="s">
        <v>231</v>
      </c>
      <c r="O891" s="9"/>
      <c r="P891" s="8"/>
    </row>
    <row r="892" spans="3:16" x14ac:dyDescent="0.2">
      <c r="C892" s="140">
        <f t="shared" si="43"/>
        <v>22</v>
      </c>
      <c r="D892" s="141" t="str">
        <f t="shared" si="44"/>
        <v>Kể chuyện</v>
      </c>
      <c r="E892" s="8" t="str">
        <f t="shared" si="45"/>
        <v>22Kể chuyện</v>
      </c>
      <c r="F892" s="142">
        <v>22</v>
      </c>
      <c r="G892" s="143" t="s">
        <v>103</v>
      </c>
      <c r="H892" s="143"/>
      <c r="I892" s="143"/>
      <c r="J892" s="145" t="s">
        <v>374</v>
      </c>
      <c r="K892" s="14" t="s">
        <v>231</v>
      </c>
      <c r="O892" s="9"/>
      <c r="P892" s="8"/>
    </row>
    <row r="893" spans="3:16" x14ac:dyDescent="0.2">
      <c r="C893" s="140">
        <f t="shared" si="43"/>
        <v>23</v>
      </c>
      <c r="D893" s="141" t="str">
        <f t="shared" si="44"/>
        <v>Kể chuyện</v>
      </c>
      <c r="E893" s="8" t="str">
        <f t="shared" si="45"/>
        <v>23Kể chuyện</v>
      </c>
      <c r="F893" s="142">
        <v>23</v>
      </c>
      <c r="G893" s="143" t="s">
        <v>103</v>
      </c>
      <c r="H893" s="143"/>
      <c r="I893" s="143"/>
      <c r="J893" s="145" t="s">
        <v>376</v>
      </c>
      <c r="K893" s="14" t="s">
        <v>231</v>
      </c>
      <c r="O893" s="9"/>
      <c r="P893" s="8"/>
    </row>
    <row r="894" spans="3:16" x14ac:dyDescent="0.2">
      <c r="C894" s="140">
        <f t="shared" si="43"/>
        <v>24</v>
      </c>
      <c r="D894" s="141" t="str">
        <f t="shared" si="44"/>
        <v>Kể chuyện</v>
      </c>
      <c r="E894" s="8" t="str">
        <f t="shared" si="45"/>
        <v>24Kể chuyện</v>
      </c>
      <c r="F894" s="142">
        <v>24</v>
      </c>
      <c r="G894" s="143" t="s">
        <v>103</v>
      </c>
      <c r="H894" s="143"/>
      <c r="I894" s="143"/>
      <c r="J894" s="145" t="s">
        <v>378</v>
      </c>
      <c r="K894" s="14" t="s">
        <v>231</v>
      </c>
      <c r="O894" s="9"/>
      <c r="P894" s="8"/>
    </row>
    <row r="895" spans="3:16" x14ac:dyDescent="0.2">
      <c r="C895" s="140">
        <f t="shared" si="43"/>
        <v>25</v>
      </c>
      <c r="D895" s="141" t="str">
        <f t="shared" si="44"/>
        <v>Kể chuyện</v>
      </c>
      <c r="E895" s="8" t="str">
        <f t="shared" si="45"/>
        <v>25Kể chuyện</v>
      </c>
      <c r="F895" s="142">
        <v>25</v>
      </c>
      <c r="G895" s="143" t="s">
        <v>103</v>
      </c>
      <c r="H895" s="143"/>
      <c r="I895" s="143"/>
      <c r="J895" s="145" t="s">
        <v>380</v>
      </c>
      <c r="K895" s="14" t="s">
        <v>231</v>
      </c>
      <c r="O895" s="9"/>
      <c r="P895" s="8"/>
    </row>
    <row r="896" spans="3:16" x14ac:dyDescent="0.2">
      <c r="C896" s="140">
        <f t="shared" si="43"/>
        <v>26</v>
      </c>
      <c r="D896" s="141" t="str">
        <f t="shared" si="44"/>
        <v>Kể chuyện</v>
      </c>
      <c r="E896" s="8" t="str">
        <f t="shared" si="45"/>
        <v>26Kể chuyện</v>
      </c>
      <c r="F896" s="142">
        <v>26</v>
      </c>
      <c r="G896" s="143" t="s">
        <v>103</v>
      </c>
      <c r="H896" s="143"/>
      <c r="I896" s="143"/>
      <c r="J896" s="145" t="s">
        <v>382</v>
      </c>
      <c r="K896" s="14" t="s">
        <v>231</v>
      </c>
      <c r="O896" s="9"/>
      <c r="P896" s="8"/>
    </row>
    <row r="897" spans="3:16" x14ac:dyDescent="0.2">
      <c r="C897" s="140">
        <f t="shared" si="43"/>
        <v>27</v>
      </c>
      <c r="D897" s="141" t="str">
        <f t="shared" si="44"/>
        <v>Kể chuyện</v>
      </c>
      <c r="E897" s="8" t="str">
        <f t="shared" si="45"/>
        <v>27Kể chuyện</v>
      </c>
      <c r="F897" s="142">
        <v>27</v>
      </c>
      <c r="G897" s="143" t="s">
        <v>103</v>
      </c>
      <c r="H897" s="143"/>
      <c r="I897" s="143"/>
      <c r="J897" s="145" t="s">
        <v>214</v>
      </c>
      <c r="K897" s="14" t="s">
        <v>231</v>
      </c>
      <c r="O897" s="9"/>
      <c r="P897" s="8"/>
    </row>
    <row r="898" spans="3:16" x14ac:dyDescent="0.2">
      <c r="C898" s="140">
        <f t="shared" si="43"/>
        <v>28</v>
      </c>
      <c r="D898" s="141" t="str">
        <f t="shared" si="44"/>
        <v>Kể chuyện</v>
      </c>
      <c r="E898" s="8" t="str">
        <f t="shared" si="45"/>
        <v>28Kể chuyện</v>
      </c>
      <c r="F898" s="142">
        <v>28</v>
      </c>
      <c r="G898" s="143" t="s">
        <v>103</v>
      </c>
      <c r="H898" s="143"/>
      <c r="I898" s="143"/>
      <c r="J898" s="145" t="s">
        <v>384</v>
      </c>
      <c r="K898" s="14" t="s">
        <v>231</v>
      </c>
      <c r="O898" s="9"/>
      <c r="P898" s="8"/>
    </row>
    <row r="899" spans="3:16" x14ac:dyDescent="0.2">
      <c r="C899" s="140">
        <f t="shared" si="43"/>
        <v>29</v>
      </c>
      <c r="D899" s="141" t="str">
        <f t="shared" si="44"/>
        <v>Kể chuyện</v>
      </c>
      <c r="E899" s="8" t="str">
        <f t="shared" si="45"/>
        <v>29Kể chuyện</v>
      </c>
      <c r="F899" s="142">
        <v>29</v>
      </c>
      <c r="G899" s="143" t="s">
        <v>103</v>
      </c>
      <c r="H899" s="143"/>
      <c r="I899" s="143"/>
      <c r="J899" s="145" t="s">
        <v>386</v>
      </c>
      <c r="K899" s="14" t="s">
        <v>231</v>
      </c>
      <c r="O899" s="9"/>
      <c r="P899" s="8"/>
    </row>
    <row r="900" spans="3:16" x14ac:dyDescent="0.2">
      <c r="C900" s="140">
        <f t="shared" si="43"/>
        <v>30</v>
      </c>
      <c r="D900" s="141" t="str">
        <f t="shared" si="44"/>
        <v>Kể chuyện</v>
      </c>
      <c r="E900" s="8" t="str">
        <f t="shared" si="45"/>
        <v>30Kể chuyện</v>
      </c>
      <c r="F900" s="142">
        <v>30</v>
      </c>
      <c r="G900" s="143" t="s">
        <v>103</v>
      </c>
      <c r="H900" s="143"/>
      <c r="I900" s="143"/>
      <c r="J900" s="145" t="s">
        <v>388</v>
      </c>
      <c r="K900" s="14" t="s">
        <v>399</v>
      </c>
      <c r="O900" s="9"/>
      <c r="P900" s="8"/>
    </row>
    <row r="901" spans="3:16" x14ac:dyDescent="0.2">
      <c r="C901" s="140">
        <f t="shared" si="43"/>
        <v>31</v>
      </c>
      <c r="D901" s="141" t="str">
        <f t="shared" si="44"/>
        <v>Kể chuyện</v>
      </c>
      <c r="E901" s="8" t="str">
        <f t="shared" si="45"/>
        <v>31Kể chuyện</v>
      </c>
      <c r="F901" s="142">
        <v>31</v>
      </c>
      <c r="G901" s="143" t="s">
        <v>103</v>
      </c>
      <c r="H901" s="143"/>
      <c r="I901" s="143"/>
      <c r="J901" s="145" t="s">
        <v>390</v>
      </c>
      <c r="K901" s="14" t="s">
        <v>231</v>
      </c>
      <c r="O901" s="9"/>
      <c r="P901" s="8"/>
    </row>
    <row r="902" spans="3:16" x14ac:dyDescent="0.2">
      <c r="C902" s="140">
        <f t="shared" si="43"/>
        <v>32</v>
      </c>
      <c r="D902" s="141" t="str">
        <f t="shared" si="44"/>
        <v>Kể chuyện</v>
      </c>
      <c r="E902" s="8" t="str">
        <f t="shared" si="45"/>
        <v>32Kể chuyện</v>
      </c>
      <c r="F902" s="142">
        <v>32</v>
      </c>
      <c r="G902" s="143" t="s">
        <v>103</v>
      </c>
      <c r="H902" s="143"/>
      <c r="I902" s="143"/>
      <c r="J902" s="145" t="s">
        <v>392</v>
      </c>
      <c r="K902" s="14" t="s">
        <v>231</v>
      </c>
      <c r="O902" s="9"/>
      <c r="P902" s="8"/>
    </row>
    <row r="903" spans="3:16" x14ac:dyDescent="0.2">
      <c r="C903" s="140">
        <f t="shared" si="43"/>
        <v>33</v>
      </c>
      <c r="D903" s="141" t="str">
        <f t="shared" si="44"/>
        <v>Kể chuyện</v>
      </c>
      <c r="E903" s="8" t="str">
        <f t="shared" si="45"/>
        <v>33Kể chuyện</v>
      </c>
      <c r="F903" s="142">
        <v>33</v>
      </c>
      <c r="G903" s="143" t="s">
        <v>103</v>
      </c>
      <c r="H903" s="143"/>
      <c r="I903" s="143"/>
      <c r="J903" s="145" t="s">
        <v>394</v>
      </c>
      <c r="K903" s="14" t="s">
        <v>231</v>
      </c>
      <c r="O903" s="9"/>
      <c r="P903" s="8"/>
    </row>
    <row r="904" spans="3:16" x14ac:dyDescent="0.2">
      <c r="C904" s="140">
        <f t="shared" si="43"/>
        <v>34</v>
      </c>
      <c r="D904" s="141" t="str">
        <f t="shared" si="44"/>
        <v>Kể chuyện</v>
      </c>
      <c r="E904" s="8" t="str">
        <f t="shared" si="45"/>
        <v>34Kể chuyện</v>
      </c>
      <c r="F904" s="142">
        <v>34</v>
      </c>
      <c r="G904" s="143" t="s">
        <v>103</v>
      </c>
      <c r="H904" s="143"/>
      <c r="I904" s="143"/>
      <c r="J904" s="145" t="s">
        <v>396</v>
      </c>
      <c r="K904" s="14" t="s">
        <v>231</v>
      </c>
      <c r="O904" s="9"/>
      <c r="P904" s="8"/>
    </row>
    <row r="905" spans="3:16" x14ac:dyDescent="0.2">
      <c r="C905" s="140">
        <f t="shared" si="43"/>
        <v>35</v>
      </c>
      <c r="D905" s="141" t="str">
        <f t="shared" si="44"/>
        <v>Kể chuyện</v>
      </c>
      <c r="E905" s="8" t="str">
        <f t="shared" si="45"/>
        <v>35Kể chuyện</v>
      </c>
      <c r="F905" s="142">
        <v>35</v>
      </c>
      <c r="G905" s="143" t="s">
        <v>103</v>
      </c>
      <c r="H905" s="143"/>
      <c r="I905" s="143"/>
      <c r="J905" s="145" t="s">
        <v>398</v>
      </c>
      <c r="K905" s="14" t="s">
        <v>125</v>
      </c>
      <c r="O905" s="9"/>
      <c r="P905" s="8"/>
    </row>
    <row r="906" spans="3:16" x14ac:dyDescent="0.2">
      <c r="C906" s="140">
        <f t="shared" si="43"/>
        <v>1</v>
      </c>
      <c r="D906" s="141" t="str">
        <f t="shared" si="44"/>
        <v>Tập viết</v>
      </c>
      <c r="E906" s="8" t="str">
        <f t="shared" si="45"/>
        <v>1Tập viết</v>
      </c>
      <c r="F906" s="142">
        <v>1</v>
      </c>
      <c r="G906" s="143" t="s">
        <v>131</v>
      </c>
      <c r="H906" s="143"/>
      <c r="I906" s="143"/>
      <c r="J906" s="145" t="s">
        <v>400</v>
      </c>
      <c r="K906" s="14" t="s">
        <v>401</v>
      </c>
      <c r="O906" s="9"/>
      <c r="P906" s="8"/>
    </row>
    <row r="907" spans="3:16" x14ac:dyDescent="0.2">
      <c r="C907" s="140">
        <f t="shared" ref="C907:C970" si="46">IF(G907&lt;&gt;G906,1,C906+1)</f>
        <v>2</v>
      </c>
      <c r="D907" s="141" t="str">
        <f t="shared" si="44"/>
        <v>Tập viết</v>
      </c>
      <c r="E907" s="8" t="str">
        <f t="shared" si="45"/>
        <v>2Tập viết</v>
      </c>
      <c r="F907" s="142">
        <v>2</v>
      </c>
      <c r="G907" s="143" t="s">
        <v>131</v>
      </c>
      <c r="H907" s="143"/>
      <c r="I907" s="143"/>
      <c r="J907" s="145" t="s">
        <v>402</v>
      </c>
      <c r="K907" s="14" t="s">
        <v>401</v>
      </c>
      <c r="O907" s="9"/>
      <c r="P907" s="8"/>
    </row>
    <row r="908" spans="3:16" x14ac:dyDescent="0.2">
      <c r="C908" s="140">
        <f t="shared" si="46"/>
        <v>3</v>
      </c>
      <c r="D908" s="141" t="str">
        <f t="shared" si="44"/>
        <v>Tập viết</v>
      </c>
      <c r="E908" s="8" t="str">
        <f t="shared" si="45"/>
        <v>3Tập viết</v>
      </c>
      <c r="F908" s="142">
        <v>3</v>
      </c>
      <c r="G908" s="143" t="s">
        <v>131</v>
      </c>
      <c r="H908" s="143"/>
      <c r="I908" s="143"/>
      <c r="J908" s="145" t="s">
        <v>403</v>
      </c>
      <c r="K908" s="14" t="s">
        <v>401</v>
      </c>
      <c r="O908" s="9"/>
      <c r="P908" s="8"/>
    </row>
    <row r="909" spans="3:16" x14ac:dyDescent="0.2">
      <c r="C909" s="140">
        <f t="shared" si="46"/>
        <v>4</v>
      </c>
      <c r="D909" s="141" t="str">
        <f t="shared" si="44"/>
        <v>Tập viết</v>
      </c>
      <c r="E909" s="8" t="str">
        <f t="shared" si="45"/>
        <v>4Tập viết</v>
      </c>
      <c r="F909" s="142">
        <v>4</v>
      </c>
      <c r="G909" s="143" t="s">
        <v>131</v>
      </c>
      <c r="H909" s="143"/>
      <c r="I909" s="143"/>
      <c r="J909" s="145" t="s">
        <v>404</v>
      </c>
      <c r="K909" s="14" t="s">
        <v>401</v>
      </c>
      <c r="O909" s="9"/>
      <c r="P909" s="8"/>
    </row>
    <row r="910" spans="3:16" x14ac:dyDescent="0.2">
      <c r="C910" s="140">
        <f t="shared" si="46"/>
        <v>5</v>
      </c>
      <c r="D910" s="141" t="str">
        <f t="shared" si="44"/>
        <v>Tập viết</v>
      </c>
      <c r="E910" s="8" t="str">
        <f t="shared" si="45"/>
        <v>5Tập viết</v>
      </c>
      <c r="F910" s="142">
        <v>5</v>
      </c>
      <c r="G910" s="143" t="s">
        <v>131</v>
      </c>
      <c r="H910" s="143"/>
      <c r="I910" s="143"/>
      <c r="J910" s="145" t="s">
        <v>405</v>
      </c>
      <c r="K910" s="14" t="s">
        <v>401</v>
      </c>
      <c r="O910" s="9"/>
      <c r="P910" s="8"/>
    </row>
    <row r="911" spans="3:16" x14ac:dyDescent="0.2">
      <c r="C911" s="140">
        <f t="shared" si="46"/>
        <v>6</v>
      </c>
      <c r="D911" s="141" t="str">
        <f t="shared" si="44"/>
        <v>Tập viết</v>
      </c>
      <c r="E911" s="8" t="str">
        <f t="shared" si="45"/>
        <v>6Tập viết</v>
      </c>
      <c r="F911" s="142">
        <v>6</v>
      </c>
      <c r="G911" s="143" t="s">
        <v>131</v>
      </c>
      <c r="H911" s="143"/>
      <c r="I911" s="143"/>
      <c r="J911" s="145" t="s">
        <v>406</v>
      </c>
      <c r="K911" s="14" t="s">
        <v>401</v>
      </c>
      <c r="O911" s="9"/>
      <c r="P911" s="8"/>
    </row>
    <row r="912" spans="3:16" x14ac:dyDescent="0.2">
      <c r="C912" s="140">
        <f t="shared" si="46"/>
        <v>7</v>
      </c>
      <c r="D912" s="141" t="str">
        <f t="shared" si="44"/>
        <v>Tập viết</v>
      </c>
      <c r="E912" s="8" t="str">
        <f t="shared" si="45"/>
        <v>7Tập viết</v>
      </c>
      <c r="F912" s="142">
        <v>7</v>
      </c>
      <c r="G912" s="143" t="s">
        <v>131</v>
      </c>
      <c r="H912" s="143"/>
      <c r="I912" s="143"/>
      <c r="J912" s="145" t="s">
        <v>407</v>
      </c>
      <c r="K912" s="14" t="s">
        <v>401</v>
      </c>
      <c r="O912" s="9"/>
      <c r="P912" s="8"/>
    </row>
    <row r="913" spans="3:16" x14ac:dyDescent="0.2">
      <c r="C913" s="140">
        <f t="shared" si="46"/>
        <v>8</v>
      </c>
      <c r="D913" s="141" t="str">
        <f t="shared" si="44"/>
        <v>Tập viết</v>
      </c>
      <c r="E913" s="8" t="str">
        <f t="shared" si="45"/>
        <v>8Tập viết</v>
      </c>
      <c r="F913" s="142">
        <v>8</v>
      </c>
      <c r="G913" s="143" t="s">
        <v>131</v>
      </c>
      <c r="H913" s="143"/>
      <c r="I913" s="143"/>
      <c r="J913" s="145" t="s">
        <v>408</v>
      </c>
      <c r="K913" s="14" t="s">
        <v>401</v>
      </c>
      <c r="O913" s="9"/>
      <c r="P913" s="8"/>
    </row>
    <row r="914" spans="3:16" x14ac:dyDescent="0.2">
      <c r="C914" s="140">
        <f t="shared" si="46"/>
        <v>9</v>
      </c>
      <c r="D914" s="141" t="str">
        <f t="shared" si="44"/>
        <v>Tập viết</v>
      </c>
      <c r="E914" s="8" t="str">
        <f t="shared" si="45"/>
        <v>9Tập viết</v>
      </c>
      <c r="F914" s="142">
        <v>9</v>
      </c>
      <c r="G914" s="143" t="s">
        <v>131</v>
      </c>
      <c r="H914" s="143"/>
      <c r="I914" s="143"/>
      <c r="J914" s="145" t="s">
        <v>409</v>
      </c>
      <c r="K914" s="14"/>
      <c r="O914" s="9"/>
      <c r="P914" s="8"/>
    </row>
    <row r="915" spans="3:16" x14ac:dyDescent="0.2">
      <c r="C915" s="140">
        <f t="shared" si="46"/>
        <v>10</v>
      </c>
      <c r="D915" s="141" t="str">
        <f t="shared" si="44"/>
        <v>Tập viết</v>
      </c>
      <c r="E915" s="8" t="str">
        <f t="shared" si="45"/>
        <v>10Tập viết</v>
      </c>
      <c r="F915" s="142">
        <v>10</v>
      </c>
      <c r="G915" s="143" t="s">
        <v>131</v>
      </c>
      <c r="H915" s="143"/>
      <c r="I915" s="143"/>
      <c r="J915" s="145" t="s">
        <v>410</v>
      </c>
      <c r="K915" s="14" t="s">
        <v>401</v>
      </c>
      <c r="O915" s="9"/>
      <c r="P915" s="8"/>
    </row>
    <row r="916" spans="3:16" x14ac:dyDescent="0.2">
      <c r="C916" s="140">
        <f t="shared" si="46"/>
        <v>11</v>
      </c>
      <c r="D916" s="141" t="str">
        <f t="shared" si="44"/>
        <v>Tập viết</v>
      </c>
      <c r="E916" s="8" t="str">
        <f t="shared" si="45"/>
        <v>11Tập viết</v>
      </c>
      <c r="F916" s="142">
        <v>11</v>
      </c>
      <c r="G916" s="143" t="s">
        <v>131</v>
      </c>
      <c r="H916" s="143"/>
      <c r="I916" s="143"/>
      <c r="J916" s="145" t="s">
        <v>411</v>
      </c>
      <c r="K916" s="14" t="s">
        <v>401</v>
      </c>
      <c r="O916" s="9"/>
      <c r="P916" s="8"/>
    </row>
    <row r="917" spans="3:16" x14ac:dyDescent="0.2">
      <c r="C917" s="140">
        <f t="shared" si="46"/>
        <v>12</v>
      </c>
      <c r="D917" s="141" t="str">
        <f t="shared" si="44"/>
        <v>Tập viết</v>
      </c>
      <c r="E917" s="8" t="str">
        <f t="shared" si="45"/>
        <v>12Tập viết</v>
      </c>
      <c r="F917" s="142">
        <v>12</v>
      </c>
      <c r="G917" s="143" t="s">
        <v>131</v>
      </c>
      <c r="H917" s="143"/>
      <c r="I917" s="143"/>
      <c r="J917" s="145" t="s">
        <v>412</v>
      </c>
      <c r="K917" s="14" t="s">
        <v>401</v>
      </c>
      <c r="O917" s="9"/>
      <c r="P917" s="8"/>
    </row>
    <row r="918" spans="3:16" x14ac:dyDescent="0.2">
      <c r="C918" s="140">
        <f t="shared" si="46"/>
        <v>13</v>
      </c>
      <c r="D918" s="141" t="str">
        <f t="shared" si="44"/>
        <v>Tập viết</v>
      </c>
      <c r="E918" s="8" t="str">
        <f t="shared" si="45"/>
        <v>13Tập viết</v>
      </c>
      <c r="F918" s="142">
        <v>13</v>
      </c>
      <c r="G918" s="143" t="s">
        <v>131</v>
      </c>
      <c r="H918" s="143"/>
      <c r="I918" s="143"/>
      <c r="J918" s="145" t="s">
        <v>413</v>
      </c>
      <c r="K918" s="14" t="s">
        <v>401</v>
      </c>
      <c r="O918" s="9"/>
      <c r="P918" s="8"/>
    </row>
    <row r="919" spans="3:16" x14ac:dyDescent="0.2">
      <c r="C919" s="140">
        <f t="shared" si="46"/>
        <v>14</v>
      </c>
      <c r="D919" s="141" t="str">
        <f t="shared" si="44"/>
        <v>Tập viết</v>
      </c>
      <c r="E919" s="8" t="str">
        <f t="shared" si="45"/>
        <v>14Tập viết</v>
      </c>
      <c r="F919" s="142">
        <v>14</v>
      </c>
      <c r="G919" s="143" t="s">
        <v>131</v>
      </c>
      <c r="H919" s="143"/>
      <c r="I919" s="143"/>
      <c r="J919" s="145" t="s">
        <v>414</v>
      </c>
      <c r="K919" s="14" t="s">
        <v>401</v>
      </c>
      <c r="O919" s="9"/>
      <c r="P919" s="8"/>
    </row>
    <row r="920" spans="3:16" x14ac:dyDescent="0.2">
      <c r="C920" s="140">
        <f t="shared" si="46"/>
        <v>15</v>
      </c>
      <c r="D920" s="141" t="str">
        <f t="shared" si="44"/>
        <v>Tập viết</v>
      </c>
      <c r="E920" s="8" t="str">
        <f t="shared" si="45"/>
        <v>15Tập viết</v>
      </c>
      <c r="F920" s="142">
        <v>15</v>
      </c>
      <c r="G920" s="143" t="s">
        <v>131</v>
      </c>
      <c r="H920" s="143"/>
      <c r="I920" s="143"/>
      <c r="J920" s="145" t="s">
        <v>415</v>
      </c>
      <c r="K920" s="14" t="s">
        <v>401</v>
      </c>
      <c r="O920" s="9"/>
      <c r="P920" s="8"/>
    </row>
    <row r="921" spans="3:16" x14ac:dyDescent="0.2">
      <c r="C921" s="140">
        <f t="shared" si="46"/>
        <v>16</v>
      </c>
      <c r="D921" s="141" t="str">
        <f t="shared" si="44"/>
        <v>Tập viết</v>
      </c>
      <c r="E921" s="8" t="str">
        <f t="shared" si="45"/>
        <v>16Tập viết</v>
      </c>
      <c r="F921" s="142">
        <v>16</v>
      </c>
      <c r="G921" s="143" t="s">
        <v>131</v>
      </c>
      <c r="H921" s="143"/>
      <c r="I921" s="143"/>
      <c r="J921" s="145" t="s">
        <v>416</v>
      </c>
      <c r="K921" s="14" t="s">
        <v>401</v>
      </c>
      <c r="O921" s="9"/>
      <c r="P921" s="8"/>
    </row>
    <row r="922" spans="3:16" x14ac:dyDescent="0.2">
      <c r="C922" s="140">
        <f t="shared" si="46"/>
        <v>17</v>
      </c>
      <c r="D922" s="141" t="str">
        <f t="shared" si="44"/>
        <v>Tập viết</v>
      </c>
      <c r="E922" s="8" t="str">
        <f t="shared" si="45"/>
        <v>17Tập viết</v>
      </c>
      <c r="F922" s="142">
        <v>17</v>
      </c>
      <c r="G922" s="143" t="s">
        <v>131</v>
      </c>
      <c r="H922" s="143"/>
      <c r="I922" s="143"/>
      <c r="J922" s="145" t="s">
        <v>417</v>
      </c>
      <c r="K922" s="14" t="s">
        <v>401</v>
      </c>
      <c r="O922" s="9"/>
      <c r="P922" s="8"/>
    </row>
    <row r="923" spans="3:16" x14ac:dyDescent="0.2">
      <c r="C923" s="140">
        <f t="shared" si="46"/>
        <v>18</v>
      </c>
      <c r="D923" s="141" t="str">
        <f t="shared" si="44"/>
        <v>Tập viết</v>
      </c>
      <c r="E923" s="8" t="str">
        <f t="shared" si="45"/>
        <v>18Tập viết</v>
      </c>
      <c r="F923" s="142">
        <v>18</v>
      </c>
      <c r="G923" s="143" t="s">
        <v>131</v>
      </c>
      <c r="H923" s="143"/>
      <c r="I923" s="143"/>
      <c r="J923" s="145" t="s">
        <v>418</v>
      </c>
      <c r="K923" s="14" t="s">
        <v>125</v>
      </c>
      <c r="O923" s="9"/>
      <c r="P923" s="8"/>
    </row>
    <row r="924" spans="3:16" x14ac:dyDescent="0.2">
      <c r="C924" s="140">
        <f t="shared" si="46"/>
        <v>19</v>
      </c>
      <c r="D924" s="141" t="str">
        <f t="shared" si="44"/>
        <v>Tập viết</v>
      </c>
      <c r="E924" s="8" t="str">
        <f t="shared" si="45"/>
        <v>19Tập viết</v>
      </c>
      <c r="F924" s="142">
        <v>19</v>
      </c>
      <c r="G924" s="143" t="s">
        <v>131</v>
      </c>
      <c r="H924" s="143"/>
      <c r="I924" s="143"/>
      <c r="J924" s="145" t="s">
        <v>419</v>
      </c>
      <c r="K924" s="14" t="s">
        <v>401</v>
      </c>
      <c r="O924" s="9"/>
      <c r="P924" s="8"/>
    </row>
    <row r="925" spans="3:16" x14ac:dyDescent="0.2">
      <c r="C925" s="140">
        <f t="shared" si="46"/>
        <v>20</v>
      </c>
      <c r="D925" s="141" t="str">
        <f t="shared" ref="D925:D988" si="47">+VLOOKUP(G925,$L$10:$M$50,2,0)</f>
        <v>Tập viết</v>
      </c>
      <c r="E925" s="8" t="str">
        <f t="shared" ref="E925:E988" si="48">+C925&amp;D925</f>
        <v>20Tập viết</v>
      </c>
      <c r="F925" s="142">
        <v>20</v>
      </c>
      <c r="G925" s="143" t="s">
        <v>131</v>
      </c>
      <c r="H925" s="143"/>
      <c r="I925" s="143"/>
      <c r="J925" s="145" t="s">
        <v>420</v>
      </c>
      <c r="K925" s="14" t="s">
        <v>401</v>
      </c>
      <c r="O925" s="9"/>
      <c r="P925" s="8"/>
    </row>
    <row r="926" spans="3:16" x14ac:dyDescent="0.2">
      <c r="C926" s="140">
        <f t="shared" si="46"/>
        <v>21</v>
      </c>
      <c r="D926" s="141" t="str">
        <f t="shared" si="47"/>
        <v>Tập viết</v>
      </c>
      <c r="E926" s="8" t="str">
        <f t="shared" si="48"/>
        <v>21Tập viết</v>
      </c>
      <c r="F926" s="142">
        <v>21</v>
      </c>
      <c r="G926" s="143" t="s">
        <v>131</v>
      </c>
      <c r="H926" s="143"/>
      <c r="I926" s="143"/>
      <c r="J926" s="145" t="s">
        <v>421</v>
      </c>
      <c r="K926" s="14" t="s">
        <v>401</v>
      </c>
      <c r="O926" s="9"/>
      <c r="P926" s="8"/>
    </row>
    <row r="927" spans="3:16" x14ac:dyDescent="0.2">
      <c r="C927" s="140">
        <f t="shared" si="46"/>
        <v>22</v>
      </c>
      <c r="D927" s="141" t="str">
        <f t="shared" si="47"/>
        <v>Tập viết</v>
      </c>
      <c r="E927" s="8" t="str">
        <f t="shared" si="48"/>
        <v>22Tập viết</v>
      </c>
      <c r="F927" s="142">
        <v>22</v>
      </c>
      <c r="G927" s="143" t="s">
        <v>131</v>
      </c>
      <c r="H927" s="143"/>
      <c r="I927" s="143"/>
      <c r="J927" s="145" t="s">
        <v>422</v>
      </c>
      <c r="K927" s="14" t="s">
        <v>401</v>
      </c>
      <c r="O927" s="9"/>
      <c r="P927" s="8"/>
    </row>
    <row r="928" spans="3:16" x14ac:dyDescent="0.2">
      <c r="C928" s="140">
        <f t="shared" si="46"/>
        <v>23</v>
      </c>
      <c r="D928" s="141" t="str">
        <f t="shared" si="47"/>
        <v>Tập viết</v>
      </c>
      <c r="E928" s="8" t="str">
        <f t="shared" si="48"/>
        <v>23Tập viết</v>
      </c>
      <c r="F928" s="142">
        <v>23</v>
      </c>
      <c r="G928" s="143" t="s">
        <v>131</v>
      </c>
      <c r="H928" s="143"/>
      <c r="I928" s="143"/>
      <c r="J928" s="145" t="s">
        <v>423</v>
      </c>
      <c r="K928" s="14" t="s">
        <v>401</v>
      </c>
      <c r="O928" s="9"/>
      <c r="P928" s="8"/>
    </row>
    <row r="929" spans="3:16" x14ac:dyDescent="0.2">
      <c r="C929" s="140">
        <f t="shared" si="46"/>
        <v>24</v>
      </c>
      <c r="D929" s="141" t="str">
        <f t="shared" si="47"/>
        <v>Tập viết</v>
      </c>
      <c r="E929" s="8" t="str">
        <f t="shared" si="48"/>
        <v>24Tập viết</v>
      </c>
      <c r="F929" s="142">
        <v>24</v>
      </c>
      <c r="G929" s="143" t="s">
        <v>131</v>
      </c>
      <c r="H929" s="143"/>
      <c r="I929" s="143"/>
      <c r="J929" s="145" t="s">
        <v>424</v>
      </c>
      <c r="K929" s="14" t="s">
        <v>401</v>
      </c>
      <c r="O929" s="9"/>
      <c r="P929" s="8"/>
    </row>
    <row r="930" spans="3:16" x14ac:dyDescent="0.2">
      <c r="C930" s="140">
        <f t="shared" si="46"/>
        <v>25</v>
      </c>
      <c r="D930" s="141" t="str">
        <f t="shared" si="47"/>
        <v>Tập viết</v>
      </c>
      <c r="E930" s="8" t="str">
        <f t="shared" si="48"/>
        <v>25Tập viết</v>
      </c>
      <c r="F930" s="142">
        <v>25</v>
      </c>
      <c r="G930" s="143" t="s">
        <v>131</v>
      </c>
      <c r="H930" s="143"/>
      <c r="I930" s="143"/>
      <c r="J930" s="145" t="s">
        <v>425</v>
      </c>
      <c r="K930" s="14" t="s">
        <v>401</v>
      </c>
      <c r="O930" s="9"/>
      <c r="P930" s="8"/>
    </row>
    <row r="931" spans="3:16" x14ac:dyDescent="0.2">
      <c r="C931" s="140">
        <f t="shared" si="46"/>
        <v>26</v>
      </c>
      <c r="D931" s="141" t="str">
        <f t="shared" si="47"/>
        <v>Tập viết</v>
      </c>
      <c r="E931" s="8" t="str">
        <f t="shared" si="48"/>
        <v>26Tập viết</v>
      </c>
      <c r="F931" s="142">
        <v>26</v>
      </c>
      <c r="G931" s="143" t="s">
        <v>131</v>
      </c>
      <c r="H931" s="143"/>
      <c r="I931" s="143"/>
      <c r="J931" s="145" t="s">
        <v>426</v>
      </c>
      <c r="K931" s="14" t="s">
        <v>276</v>
      </c>
      <c r="O931" s="9"/>
      <c r="P931" s="8"/>
    </row>
    <row r="932" spans="3:16" x14ac:dyDescent="0.2">
      <c r="C932" s="140">
        <f t="shared" si="46"/>
        <v>27</v>
      </c>
      <c r="D932" s="141" t="str">
        <f t="shared" si="47"/>
        <v>Tập viết</v>
      </c>
      <c r="E932" s="8" t="str">
        <f t="shared" si="48"/>
        <v>27Tập viết</v>
      </c>
      <c r="F932" s="142">
        <v>27</v>
      </c>
      <c r="G932" s="143" t="s">
        <v>131</v>
      </c>
      <c r="H932" s="143"/>
      <c r="I932" s="143"/>
      <c r="J932" s="145" t="s">
        <v>427</v>
      </c>
      <c r="K932" s="14" t="s">
        <v>401</v>
      </c>
      <c r="O932" s="9"/>
      <c r="P932" s="8"/>
    </row>
    <row r="933" spans="3:16" x14ac:dyDescent="0.2">
      <c r="C933" s="140">
        <f t="shared" si="46"/>
        <v>28</v>
      </c>
      <c r="D933" s="141" t="str">
        <f t="shared" si="47"/>
        <v>Tập viết</v>
      </c>
      <c r="E933" s="8" t="str">
        <f t="shared" si="48"/>
        <v>28Tập viết</v>
      </c>
      <c r="F933" s="142">
        <v>28</v>
      </c>
      <c r="G933" s="143" t="s">
        <v>131</v>
      </c>
      <c r="H933" s="143"/>
      <c r="I933" s="143"/>
      <c r="J933" s="145" t="s">
        <v>428</v>
      </c>
      <c r="K933" s="14" t="s">
        <v>401</v>
      </c>
      <c r="O933" s="9"/>
      <c r="P933" s="8"/>
    </row>
    <row r="934" spans="3:16" x14ac:dyDescent="0.2">
      <c r="C934" s="140">
        <f t="shared" si="46"/>
        <v>29</v>
      </c>
      <c r="D934" s="141" t="str">
        <f t="shared" si="47"/>
        <v>Tập viết</v>
      </c>
      <c r="E934" s="8" t="str">
        <f t="shared" si="48"/>
        <v>29Tập viết</v>
      </c>
      <c r="F934" s="142">
        <v>29</v>
      </c>
      <c r="G934" s="143" t="s">
        <v>131</v>
      </c>
      <c r="H934" s="143"/>
      <c r="I934" s="143"/>
      <c r="J934" s="145" t="s">
        <v>429</v>
      </c>
      <c r="K934" s="14" t="s">
        <v>401</v>
      </c>
      <c r="O934" s="9"/>
      <c r="P934" s="8"/>
    </row>
    <row r="935" spans="3:16" x14ac:dyDescent="0.2">
      <c r="C935" s="140">
        <f t="shared" si="46"/>
        <v>30</v>
      </c>
      <c r="D935" s="141" t="str">
        <f t="shared" si="47"/>
        <v>Tập viết</v>
      </c>
      <c r="E935" s="8" t="str">
        <f t="shared" si="48"/>
        <v>30Tập viết</v>
      </c>
      <c r="F935" s="142">
        <v>30</v>
      </c>
      <c r="G935" s="143" t="s">
        <v>131</v>
      </c>
      <c r="H935" s="143"/>
      <c r="I935" s="143"/>
      <c r="J935" s="145" t="s">
        <v>430</v>
      </c>
      <c r="K935" s="14" t="s">
        <v>401</v>
      </c>
      <c r="O935" s="9"/>
      <c r="P935" s="8"/>
    </row>
    <row r="936" spans="3:16" x14ac:dyDescent="0.2">
      <c r="C936" s="140">
        <f t="shared" si="46"/>
        <v>31</v>
      </c>
      <c r="D936" s="141" t="str">
        <f t="shared" si="47"/>
        <v>Tập viết</v>
      </c>
      <c r="E936" s="8" t="str">
        <f t="shared" si="48"/>
        <v>31Tập viết</v>
      </c>
      <c r="F936" s="142">
        <v>31</v>
      </c>
      <c r="G936" s="143" t="s">
        <v>131</v>
      </c>
      <c r="H936" s="143"/>
      <c r="I936" s="143"/>
      <c r="J936" s="145" t="s">
        <v>431</v>
      </c>
      <c r="K936" s="14" t="s">
        <v>401</v>
      </c>
      <c r="O936" s="9"/>
      <c r="P936" s="8"/>
    </row>
    <row r="937" spans="3:16" x14ac:dyDescent="0.2">
      <c r="C937" s="140">
        <f t="shared" si="46"/>
        <v>32</v>
      </c>
      <c r="D937" s="141" t="str">
        <f t="shared" si="47"/>
        <v>Tập viết</v>
      </c>
      <c r="E937" s="8" t="str">
        <f t="shared" si="48"/>
        <v>32Tập viết</v>
      </c>
      <c r="F937" s="142">
        <v>32</v>
      </c>
      <c r="G937" s="143" t="s">
        <v>131</v>
      </c>
      <c r="H937" s="143"/>
      <c r="I937" s="143"/>
      <c r="J937" s="145" t="s">
        <v>432</v>
      </c>
      <c r="K937" s="14" t="s">
        <v>401</v>
      </c>
      <c r="O937" s="9"/>
      <c r="P937" s="8"/>
    </row>
    <row r="938" spans="3:16" x14ac:dyDescent="0.2">
      <c r="C938" s="140">
        <f t="shared" si="46"/>
        <v>33</v>
      </c>
      <c r="D938" s="141" t="str">
        <f t="shared" si="47"/>
        <v>Tập viết</v>
      </c>
      <c r="E938" s="8" t="str">
        <f t="shared" si="48"/>
        <v>33Tập viết</v>
      </c>
      <c r="F938" s="142">
        <v>33</v>
      </c>
      <c r="G938" s="143" t="s">
        <v>131</v>
      </c>
      <c r="H938" s="143"/>
      <c r="I938" s="143"/>
      <c r="J938" s="145" t="s">
        <v>433</v>
      </c>
      <c r="K938" s="14" t="s">
        <v>401</v>
      </c>
      <c r="O938" s="9"/>
      <c r="P938" s="8"/>
    </row>
    <row r="939" spans="3:16" x14ac:dyDescent="0.2">
      <c r="C939" s="140">
        <f t="shared" si="46"/>
        <v>34</v>
      </c>
      <c r="D939" s="141" t="str">
        <f t="shared" si="47"/>
        <v>Tập viết</v>
      </c>
      <c r="E939" s="8" t="str">
        <f t="shared" si="48"/>
        <v>34Tập viết</v>
      </c>
      <c r="F939" s="142">
        <v>34</v>
      </c>
      <c r="G939" s="143" t="s">
        <v>131</v>
      </c>
      <c r="H939" s="143"/>
      <c r="I939" s="143"/>
      <c r="J939" s="145" t="s">
        <v>132</v>
      </c>
      <c r="K939" s="14" t="s">
        <v>401</v>
      </c>
      <c r="O939" s="9"/>
      <c r="P939" s="8"/>
    </row>
    <row r="940" spans="3:16" x14ac:dyDescent="0.2">
      <c r="C940" s="140">
        <f t="shared" si="46"/>
        <v>35</v>
      </c>
      <c r="D940" s="141" t="str">
        <f t="shared" si="47"/>
        <v>Tập viết</v>
      </c>
      <c r="E940" s="8" t="str">
        <f t="shared" si="48"/>
        <v>35Tập viết</v>
      </c>
      <c r="F940" s="142">
        <v>35</v>
      </c>
      <c r="G940" s="143" t="s">
        <v>131</v>
      </c>
      <c r="H940" s="143"/>
      <c r="I940" s="143"/>
      <c r="J940" s="145" t="s">
        <v>128</v>
      </c>
      <c r="K940" s="14" t="s">
        <v>180</v>
      </c>
      <c r="O940" s="9"/>
      <c r="P940" s="8"/>
    </row>
    <row r="941" spans="3:16" x14ac:dyDescent="0.2">
      <c r="C941" s="140">
        <f t="shared" si="46"/>
        <v>1</v>
      </c>
      <c r="D941" s="141" t="e">
        <f t="shared" si="47"/>
        <v>#N/A</v>
      </c>
      <c r="E941" s="8" t="e">
        <f t="shared" si="48"/>
        <v>#N/A</v>
      </c>
      <c r="F941" s="142">
        <v>1</v>
      </c>
      <c r="G941" s="143" t="s">
        <v>917</v>
      </c>
      <c r="H941" s="14"/>
      <c r="I941" s="14"/>
      <c r="J941" s="144" t="s">
        <v>791</v>
      </c>
      <c r="K941" s="14"/>
      <c r="O941" s="9"/>
      <c r="P941" s="8"/>
    </row>
    <row r="942" spans="3:16" x14ac:dyDescent="0.2">
      <c r="C942" s="140">
        <f t="shared" si="46"/>
        <v>2</v>
      </c>
      <c r="D942" s="141" t="e">
        <f t="shared" si="47"/>
        <v>#N/A</v>
      </c>
      <c r="E942" s="8" t="e">
        <f t="shared" si="48"/>
        <v>#N/A</v>
      </c>
      <c r="F942" s="142">
        <v>2</v>
      </c>
      <c r="G942" s="143" t="s">
        <v>917</v>
      </c>
      <c r="H942" s="143"/>
      <c r="I942" s="143"/>
      <c r="J942" s="144" t="s">
        <v>138</v>
      </c>
      <c r="K942" s="14"/>
      <c r="O942" s="9"/>
      <c r="P942" s="8"/>
    </row>
    <row r="943" spans="3:16" x14ac:dyDescent="0.2">
      <c r="C943" s="140">
        <f t="shared" si="46"/>
        <v>3</v>
      </c>
      <c r="D943" s="141" t="e">
        <f t="shared" si="47"/>
        <v>#N/A</v>
      </c>
      <c r="E943" s="8" t="e">
        <f t="shared" si="48"/>
        <v>#N/A</v>
      </c>
      <c r="F943" s="142">
        <v>3</v>
      </c>
      <c r="G943" s="143" t="s">
        <v>917</v>
      </c>
      <c r="H943" s="143"/>
      <c r="I943" s="143"/>
      <c r="J943" s="144" t="s">
        <v>867</v>
      </c>
      <c r="K943" s="14"/>
      <c r="O943" s="9"/>
      <c r="P943" s="8"/>
    </row>
    <row r="944" spans="3:16" x14ac:dyDescent="0.2">
      <c r="C944" s="140">
        <f t="shared" si="46"/>
        <v>1</v>
      </c>
      <c r="D944" s="141" t="str">
        <f t="shared" si="47"/>
        <v>Âm nhạc TC</v>
      </c>
      <c r="E944" s="8" t="str">
        <f t="shared" si="48"/>
        <v>1Âm nhạc TC</v>
      </c>
      <c r="F944" s="142">
        <v>4</v>
      </c>
      <c r="G944" s="143" t="s">
        <v>434</v>
      </c>
      <c r="H944" s="143"/>
      <c r="I944" s="143"/>
      <c r="J944" s="144" t="s">
        <v>868</v>
      </c>
      <c r="K944" s="14"/>
      <c r="O944" s="9"/>
      <c r="P944" s="8"/>
    </row>
    <row r="945" spans="3:16" x14ac:dyDescent="0.2">
      <c r="C945" s="140">
        <f t="shared" si="46"/>
        <v>2</v>
      </c>
      <c r="D945" s="141" t="str">
        <f t="shared" si="47"/>
        <v>Âm nhạc TC</v>
      </c>
      <c r="E945" s="8" t="str">
        <f t="shared" si="48"/>
        <v>2Âm nhạc TC</v>
      </c>
      <c r="F945" s="142">
        <v>5</v>
      </c>
      <c r="G945" s="143" t="s">
        <v>434</v>
      </c>
      <c r="H945" s="143"/>
      <c r="I945" s="143"/>
      <c r="J945" s="144" t="s">
        <v>869</v>
      </c>
      <c r="K945" s="14"/>
      <c r="O945" s="9"/>
      <c r="P945" s="8"/>
    </row>
    <row r="946" spans="3:16" x14ac:dyDescent="0.2">
      <c r="C946" s="140">
        <f t="shared" si="46"/>
        <v>3</v>
      </c>
      <c r="D946" s="141" t="str">
        <f t="shared" si="47"/>
        <v>Âm nhạc TC</v>
      </c>
      <c r="E946" s="8" t="str">
        <f t="shared" si="48"/>
        <v>3Âm nhạc TC</v>
      </c>
      <c r="F946" s="142">
        <v>6</v>
      </c>
      <c r="G946" s="143" t="s">
        <v>434</v>
      </c>
      <c r="H946" s="143"/>
      <c r="I946" s="143"/>
      <c r="J946" s="145" t="s">
        <v>870</v>
      </c>
      <c r="K946" s="14"/>
      <c r="O946" s="9"/>
      <c r="P946" s="8"/>
    </row>
    <row r="947" spans="3:16" x14ac:dyDescent="0.2">
      <c r="C947" s="140">
        <f t="shared" si="46"/>
        <v>4</v>
      </c>
      <c r="D947" s="141" t="str">
        <f t="shared" si="47"/>
        <v>Âm nhạc TC</v>
      </c>
      <c r="E947" s="8" t="str">
        <f t="shared" si="48"/>
        <v>4Âm nhạc TC</v>
      </c>
      <c r="F947" s="142">
        <v>7</v>
      </c>
      <c r="G947" s="143" t="s">
        <v>434</v>
      </c>
      <c r="H947" s="143"/>
      <c r="I947" s="143"/>
      <c r="J947" s="145" t="s">
        <v>871</v>
      </c>
      <c r="K947" s="14"/>
      <c r="O947" s="9"/>
      <c r="P947" s="8"/>
    </row>
    <row r="948" spans="3:16" x14ac:dyDescent="0.2">
      <c r="C948" s="140">
        <f t="shared" si="46"/>
        <v>5</v>
      </c>
      <c r="D948" s="141" t="str">
        <f t="shared" si="47"/>
        <v>Âm nhạc TC</v>
      </c>
      <c r="E948" s="8" t="str">
        <f t="shared" si="48"/>
        <v>5Âm nhạc TC</v>
      </c>
      <c r="F948" s="142">
        <v>8</v>
      </c>
      <c r="G948" s="143" t="s">
        <v>434</v>
      </c>
      <c r="H948" s="143"/>
      <c r="I948" s="143"/>
      <c r="J948" s="145" t="s">
        <v>872</v>
      </c>
      <c r="K948" s="14"/>
      <c r="O948" s="9"/>
      <c r="P948" s="8"/>
    </row>
    <row r="949" spans="3:16" x14ac:dyDescent="0.2">
      <c r="C949" s="140">
        <f t="shared" si="46"/>
        <v>6</v>
      </c>
      <c r="D949" s="141" t="str">
        <f t="shared" si="47"/>
        <v>Âm nhạc TC</v>
      </c>
      <c r="E949" s="8" t="str">
        <f t="shared" si="48"/>
        <v>6Âm nhạc TC</v>
      </c>
      <c r="F949" s="142">
        <v>9</v>
      </c>
      <c r="G949" s="143" t="s">
        <v>434</v>
      </c>
      <c r="H949" s="143"/>
      <c r="I949" s="143"/>
      <c r="J949" s="145" t="s">
        <v>873</v>
      </c>
      <c r="K949" s="14"/>
      <c r="O949" s="9"/>
      <c r="P949" s="8"/>
    </row>
    <row r="950" spans="3:16" x14ac:dyDescent="0.2">
      <c r="C950" s="140">
        <f t="shared" si="46"/>
        <v>7</v>
      </c>
      <c r="D950" s="141" t="str">
        <f t="shared" si="47"/>
        <v>Âm nhạc TC</v>
      </c>
      <c r="E950" s="8" t="str">
        <f t="shared" si="48"/>
        <v>7Âm nhạc TC</v>
      </c>
      <c r="F950" s="142">
        <v>10</v>
      </c>
      <c r="G950" s="143" t="s">
        <v>434</v>
      </c>
      <c r="H950" s="143"/>
      <c r="I950" s="143"/>
      <c r="J950" s="145" t="s">
        <v>144</v>
      </c>
      <c r="K950" s="14"/>
      <c r="O950" s="9"/>
      <c r="P950" s="8"/>
    </row>
    <row r="951" spans="3:16" x14ac:dyDescent="0.2">
      <c r="C951" s="140">
        <f t="shared" si="46"/>
        <v>8</v>
      </c>
      <c r="D951" s="141" t="str">
        <f t="shared" si="47"/>
        <v>Âm nhạc TC</v>
      </c>
      <c r="E951" s="8" t="str">
        <f t="shared" si="48"/>
        <v>8Âm nhạc TC</v>
      </c>
      <c r="F951" s="142">
        <v>11</v>
      </c>
      <c r="G951" s="143" t="s">
        <v>434</v>
      </c>
      <c r="H951" s="143"/>
      <c r="I951" s="143"/>
      <c r="J951" s="145" t="s">
        <v>874</v>
      </c>
      <c r="K951" s="14"/>
      <c r="O951" s="9"/>
      <c r="P951" s="8"/>
    </row>
    <row r="952" spans="3:16" x14ac:dyDescent="0.2">
      <c r="C952" s="140">
        <f t="shared" si="46"/>
        <v>9</v>
      </c>
      <c r="D952" s="141" t="str">
        <f t="shared" si="47"/>
        <v>Âm nhạc TC</v>
      </c>
      <c r="E952" s="8" t="str">
        <f t="shared" si="48"/>
        <v>9Âm nhạc TC</v>
      </c>
      <c r="F952" s="142">
        <v>12</v>
      </c>
      <c r="G952" s="143" t="s">
        <v>434</v>
      </c>
      <c r="H952" s="143"/>
      <c r="I952" s="143"/>
      <c r="J952" s="145" t="s">
        <v>875</v>
      </c>
      <c r="K952" s="14"/>
      <c r="O952" s="9"/>
      <c r="P952" s="8"/>
    </row>
    <row r="953" spans="3:16" x14ac:dyDescent="0.2">
      <c r="C953" s="140">
        <f t="shared" si="46"/>
        <v>10</v>
      </c>
      <c r="D953" s="141" t="str">
        <f t="shared" si="47"/>
        <v>Âm nhạc TC</v>
      </c>
      <c r="E953" s="8" t="str">
        <f t="shared" si="48"/>
        <v>10Âm nhạc TC</v>
      </c>
      <c r="F953" s="142">
        <v>13</v>
      </c>
      <c r="G953" s="143" t="s">
        <v>434</v>
      </c>
      <c r="H953" s="143"/>
      <c r="I953" s="143"/>
      <c r="J953" s="145" t="s">
        <v>876</v>
      </c>
      <c r="K953" s="14"/>
      <c r="O953" s="9"/>
      <c r="P953" s="8"/>
    </row>
    <row r="954" spans="3:16" x14ac:dyDescent="0.2">
      <c r="C954" s="140">
        <f t="shared" si="46"/>
        <v>11</v>
      </c>
      <c r="D954" s="141" t="str">
        <f t="shared" si="47"/>
        <v>Âm nhạc TC</v>
      </c>
      <c r="E954" s="8" t="str">
        <f t="shared" si="48"/>
        <v>11Âm nhạc TC</v>
      </c>
      <c r="F954" s="142">
        <v>14</v>
      </c>
      <c r="G954" s="143" t="s">
        <v>434</v>
      </c>
      <c r="H954" s="143"/>
      <c r="I954" s="143"/>
      <c r="J954" s="145" t="s">
        <v>877</v>
      </c>
      <c r="K954" s="14"/>
      <c r="O954" s="9"/>
      <c r="P954" s="8"/>
    </row>
    <row r="955" spans="3:16" x14ac:dyDescent="0.2">
      <c r="C955" s="140">
        <f t="shared" si="46"/>
        <v>12</v>
      </c>
      <c r="D955" s="141" t="str">
        <f t="shared" si="47"/>
        <v>Âm nhạc TC</v>
      </c>
      <c r="E955" s="8" t="str">
        <f t="shared" si="48"/>
        <v>12Âm nhạc TC</v>
      </c>
      <c r="F955" s="142">
        <v>15</v>
      </c>
      <c r="G955" s="143" t="s">
        <v>434</v>
      </c>
      <c r="H955" s="143"/>
      <c r="I955" s="143"/>
      <c r="J955" s="195" t="s">
        <v>900</v>
      </c>
      <c r="K955" s="14"/>
      <c r="O955" s="9"/>
      <c r="P955" s="8"/>
    </row>
    <row r="956" spans="3:16" x14ac:dyDescent="0.2">
      <c r="C956" s="140">
        <f t="shared" si="46"/>
        <v>13</v>
      </c>
      <c r="D956" s="141" t="str">
        <f t="shared" si="47"/>
        <v>Âm nhạc TC</v>
      </c>
      <c r="E956" s="8" t="str">
        <f t="shared" si="48"/>
        <v>13Âm nhạc TC</v>
      </c>
      <c r="F956" s="142">
        <v>16</v>
      </c>
      <c r="G956" s="143" t="s">
        <v>434</v>
      </c>
      <c r="H956" s="143"/>
      <c r="I956" s="143"/>
      <c r="J956" s="195" t="s">
        <v>901</v>
      </c>
      <c r="K956" s="14"/>
      <c r="O956" s="9"/>
      <c r="P956" s="8"/>
    </row>
    <row r="957" spans="3:16" x14ac:dyDescent="0.2">
      <c r="C957" s="140">
        <f t="shared" si="46"/>
        <v>14</v>
      </c>
      <c r="D957" s="141" t="str">
        <f t="shared" si="47"/>
        <v>Âm nhạc TC</v>
      </c>
      <c r="E957" s="8" t="str">
        <f t="shared" si="48"/>
        <v>14Âm nhạc TC</v>
      </c>
      <c r="F957" s="142">
        <v>17</v>
      </c>
      <c r="G957" s="143" t="s">
        <v>434</v>
      </c>
      <c r="H957" s="143"/>
      <c r="I957" s="143"/>
      <c r="J957" s="195" t="s">
        <v>902</v>
      </c>
      <c r="K957" s="14"/>
      <c r="O957" s="9"/>
      <c r="P957" s="8"/>
    </row>
    <row r="958" spans="3:16" x14ac:dyDescent="0.2">
      <c r="C958" s="140">
        <f t="shared" si="46"/>
        <v>15</v>
      </c>
      <c r="D958" s="141" t="str">
        <f t="shared" si="47"/>
        <v>Âm nhạc TC</v>
      </c>
      <c r="E958" s="8" t="str">
        <f t="shared" si="48"/>
        <v>15Âm nhạc TC</v>
      </c>
      <c r="F958" s="142">
        <v>18</v>
      </c>
      <c r="G958" s="143" t="s">
        <v>434</v>
      </c>
      <c r="H958" s="143"/>
      <c r="I958" s="143"/>
      <c r="J958" s="195" t="s">
        <v>903</v>
      </c>
      <c r="K958" s="14"/>
      <c r="O958" s="9"/>
      <c r="P958" s="8"/>
    </row>
    <row r="959" spans="3:16" x14ac:dyDescent="0.2">
      <c r="C959" s="140">
        <f t="shared" si="46"/>
        <v>16</v>
      </c>
      <c r="D959" s="141" t="str">
        <f t="shared" si="47"/>
        <v>Âm nhạc TC</v>
      </c>
      <c r="E959" s="8" t="str">
        <f t="shared" si="48"/>
        <v>16Âm nhạc TC</v>
      </c>
      <c r="F959" s="142">
        <v>19</v>
      </c>
      <c r="G959" s="143" t="s">
        <v>434</v>
      </c>
      <c r="H959" s="143"/>
      <c r="I959" s="143"/>
      <c r="J959" s="195" t="s">
        <v>904</v>
      </c>
      <c r="K959" s="14"/>
      <c r="O959" s="9"/>
      <c r="P959" s="8"/>
    </row>
    <row r="960" spans="3:16" x14ac:dyDescent="0.2">
      <c r="C960" s="140">
        <f t="shared" si="46"/>
        <v>17</v>
      </c>
      <c r="D960" s="141" t="str">
        <f t="shared" si="47"/>
        <v>Âm nhạc TC</v>
      </c>
      <c r="E960" s="8" t="str">
        <f t="shared" si="48"/>
        <v>17Âm nhạc TC</v>
      </c>
      <c r="F960" s="142">
        <v>20</v>
      </c>
      <c r="G960" s="143" t="s">
        <v>434</v>
      </c>
      <c r="H960" s="143"/>
      <c r="I960" s="143"/>
      <c r="J960" s="195" t="s">
        <v>905</v>
      </c>
      <c r="K960" s="14"/>
      <c r="O960" s="9"/>
      <c r="P960" s="8"/>
    </row>
    <row r="961" spans="3:16" x14ac:dyDescent="0.2">
      <c r="C961" s="140">
        <f t="shared" si="46"/>
        <v>18</v>
      </c>
      <c r="D961" s="141" t="str">
        <f t="shared" si="47"/>
        <v>Âm nhạc TC</v>
      </c>
      <c r="E961" s="8" t="str">
        <f t="shared" si="48"/>
        <v>18Âm nhạc TC</v>
      </c>
      <c r="F961" s="142">
        <v>21</v>
      </c>
      <c r="G961" s="143" t="s">
        <v>434</v>
      </c>
      <c r="H961" s="143"/>
      <c r="I961" s="143"/>
      <c r="J961" s="195" t="s">
        <v>906</v>
      </c>
      <c r="K961" s="14"/>
      <c r="O961" s="9"/>
      <c r="P961" s="8"/>
    </row>
    <row r="962" spans="3:16" x14ac:dyDescent="0.2">
      <c r="C962" s="140">
        <f t="shared" si="46"/>
        <v>19</v>
      </c>
      <c r="D962" s="141" t="str">
        <f t="shared" si="47"/>
        <v>Âm nhạc TC</v>
      </c>
      <c r="E962" s="8" t="str">
        <f t="shared" si="48"/>
        <v>19Âm nhạc TC</v>
      </c>
      <c r="F962" s="142">
        <v>22</v>
      </c>
      <c r="G962" s="143" t="s">
        <v>434</v>
      </c>
      <c r="H962" s="143"/>
      <c r="I962" s="143"/>
      <c r="J962" s="195" t="s">
        <v>907</v>
      </c>
      <c r="K962" s="14"/>
      <c r="O962" s="9"/>
      <c r="P962" s="8"/>
    </row>
    <row r="963" spans="3:16" x14ac:dyDescent="0.2">
      <c r="C963" s="140">
        <f t="shared" si="46"/>
        <v>20</v>
      </c>
      <c r="D963" s="141" t="str">
        <f t="shared" si="47"/>
        <v>Âm nhạc TC</v>
      </c>
      <c r="E963" s="8" t="str">
        <f t="shared" si="48"/>
        <v>20Âm nhạc TC</v>
      </c>
      <c r="F963" s="142">
        <v>23</v>
      </c>
      <c r="G963" s="143" t="s">
        <v>434</v>
      </c>
      <c r="H963" s="143"/>
      <c r="I963" s="143"/>
      <c r="J963" s="195" t="s">
        <v>908</v>
      </c>
      <c r="K963" s="14"/>
      <c r="O963" s="9"/>
      <c r="P963" s="8"/>
    </row>
    <row r="964" spans="3:16" x14ac:dyDescent="0.2">
      <c r="C964" s="140">
        <f t="shared" si="46"/>
        <v>21</v>
      </c>
      <c r="D964" s="141" t="str">
        <f t="shared" si="47"/>
        <v>Âm nhạc TC</v>
      </c>
      <c r="E964" s="8" t="str">
        <f t="shared" si="48"/>
        <v>21Âm nhạc TC</v>
      </c>
      <c r="F964" s="142">
        <v>24</v>
      </c>
      <c r="G964" s="143" t="s">
        <v>434</v>
      </c>
      <c r="H964" s="143"/>
      <c r="I964" s="143"/>
      <c r="J964" s="195" t="s">
        <v>909</v>
      </c>
      <c r="K964" s="14"/>
      <c r="O964" s="9"/>
      <c r="P964" s="8"/>
    </row>
    <row r="965" spans="3:16" x14ac:dyDescent="0.2">
      <c r="C965" s="140">
        <f t="shared" si="46"/>
        <v>22</v>
      </c>
      <c r="D965" s="141" t="str">
        <f t="shared" si="47"/>
        <v>Âm nhạc TC</v>
      </c>
      <c r="E965" s="8" t="str">
        <f t="shared" si="48"/>
        <v>22Âm nhạc TC</v>
      </c>
      <c r="F965" s="142">
        <v>25</v>
      </c>
      <c r="G965" s="143" t="s">
        <v>434</v>
      </c>
      <c r="H965" s="143"/>
      <c r="I965" s="143"/>
      <c r="J965" s="195" t="s">
        <v>910</v>
      </c>
      <c r="K965" s="14"/>
      <c r="O965" s="9"/>
      <c r="P965" s="8"/>
    </row>
    <row r="966" spans="3:16" x14ac:dyDescent="0.2">
      <c r="C966" s="140">
        <f t="shared" si="46"/>
        <v>23</v>
      </c>
      <c r="D966" s="141" t="str">
        <f t="shared" si="47"/>
        <v>Âm nhạc TC</v>
      </c>
      <c r="E966" s="8" t="str">
        <f t="shared" si="48"/>
        <v>23Âm nhạc TC</v>
      </c>
      <c r="F966" s="142">
        <v>26</v>
      </c>
      <c r="G966" s="143" t="s">
        <v>434</v>
      </c>
      <c r="H966" s="143"/>
      <c r="I966" s="143"/>
      <c r="J966" s="195" t="s">
        <v>911</v>
      </c>
      <c r="K966" s="14"/>
      <c r="O966" s="9"/>
      <c r="P966" s="8"/>
    </row>
    <row r="967" spans="3:16" x14ac:dyDescent="0.2">
      <c r="C967" s="140">
        <f t="shared" si="46"/>
        <v>24</v>
      </c>
      <c r="D967" s="141" t="str">
        <f t="shared" si="47"/>
        <v>Âm nhạc TC</v>
      </c>
      <c r="E967" s="8" t="str">
        <f t="shared" si="48"/>
        <v>24Âm nhạc TC</v>
      </c>
      <c r="F967" s="142">
        <v>27</v>
      </c>
      <c r="G967" s="143" t="s">
        <v>434</v>
      </c>
      <c r="H967" s="143"/>
      <c r="I967" s="143"/>
      <c r="J967" s="195" t="s">
        <v>912</v>
      </c>
      <c r="K967" s="14"/>
      <c r="O967" s="9"/>
      <c r="P967" s="8"/>
    </row>
    <row r="968" spans="3:16" x14ac:dyDescent="0.2">
      <c r="C968" s="140">
        <f t="shared" si="46"/>
        <v>25</v>
      </c>
      <c r="D968" s="141" t="str">
        <f t="shared" si="47"/>
        <v>Âm nhạc TC</v>
      </c>
      <c r="E968" s="8" t="str">
        <f t="shared" si="48"/>
        <v>25Âm nhạc TC</v>
      </c>
      <c r="F968" s="142">
        <v>28</v>
      </c>
      <c r="G968" s="143" t="s">
        <v>434</v>
      </c>
      <c r="H968" s="143"/>
      <c r="I968" s="143"/>
      <c r="J968" s="195" t="s">
        <v>913</v>
      </c>
      <c r="K968" s="14"/>
      <c r="O968" s="9"/>
      <c r="P968" s="8"/>
    </row>
    <row r="969" spans="3:16" x14ac:dyDescent="0.2">
      <c r="C969" s="140">
        <f t="shared" si="46"/>
        <v>26</v>
      </c>
      <c r="D969" s="141" t="str">
        <f t="shared" si="47"/>
        <v>Âm nhạc TC</v>
      </c>
      <c r="E969" s="8" t="str">
        <f t="shared" si="48"/>
        <v>26Âm nhạc TC</v>
      </c>
      <c r="F969" s="142">
        <v>29</v>
      </c>
      <c r="G969" s="143" t="s">
        <v>434</v>
      </c>
      <c r="H969" s="143"/>
      <c r="I969" s="143"/>
      <c r="J969" s="195" t="s">
        <v>794</v>
      </c>
      <c r="K969" s="14"/>
      <c r="O969" s="9"/>
      <c r="P969" s="8"/>
    </row>
    <row r="970" spans="3:16" x14ac:dyDescent="0.2">
      <c r="C970" s="140">
        <f t="shared" si="46"/>
        <v>27</v>
      </c>
      <c r="D970" s="141" t="str">
        <f t="shared" si="47"/>
        <v>Âm nhạc TC</v>
      </c>
      <c r="E970" s="8" t="str">
        <f t="shared" si="48"/>
        <v>27Âm nhạc TC</v>
      </c>
      <c r="F970" s="142">
        <v>30</v>
      </c>
      <c r="G970" s="143" t="s">
        <v>434</v>
      </c>
      <c r="H970" s="143"/>
      <c r="I970" s="143"/>
      <c r="J970" s="195" t="s">
        <v>905</v>
      </c>
      <c r="K970" s="14"/>
      <c r="O970" s="9"/>
      <c r="P970" s="8"/>
    </row>
    <row r="971" spans="3:16" x14ac:dyDescent="0.2">
      <c r="C971" s="140">
        <f t="shared" ref="C971:C1034" si="49">IF(G971&lt;&gt;G970,1,C970+1)</f>
        <v>28</v>
      </c>
      <c r="D971" s="141" t="str">
        <f t="shared" si="47"/>
        <v>Âm nhạc TC</v>
      </c>
      <c r="E971" s="8" t="str">
        <f t="shared" si="48"/>
        <v>28Âm nhạc TC</v>
      </c>
      <c r="F971" s="142">
        <v>31</v>
      </c>
      <c r="G971" s="143" t="s">
        <v>434</v>
      </c>
      <c r="H971" s="143"/>
      <c r="I971" s="143"/>
      <c r="J971" s="195" t="s">
        <v>124</v>
      </c>
      <c r="K971" s="14"/>
      <c r="O971" s="9"/>
      <c r="P971" s="8"/>
    </row>
    <row r="972" spans="3:16" x14ac:dyDescent="0.2">
      <c r="C972" s="140">
        <f t="shared" si="49"/>
        <v>29</v>
      </c>
      <c r="D972" s="141" t="str">
        <f t="shared" si="47"/>
        <v>Âm nhạc TC</v>
      </c>
      <c r="E972" s="8" t="str">
        <f t="shared" si="48"/>
        <v>29Âm nhạc TC</v>
      </c>
      <c r="F972" s="142">
        <v>32</v>
      </c>
      <c r="G972" s="143" t="s">
        <v>434</v>
      </c>
      <c r="H972" s="143"/>
      <c r="I972" s="143"/>
      <c r="J972" s="195" t="s">
        <v>914</v>
      </c>
      <c r="K972" s="14"/>
      <c r="O972" s="9"/>
      <c r="P972" s="8"/>
    </row>
    <row r="973" spans="3:16" x14ac:dyDescent="0.2">
      <c r="C973" s="140">
        <f t="shared" si="49"/>
        <v>30</v>
      </c>
      <c r="D973" s="141" t="str">
        <f t="shared" si="47"/>
        <v>Âm nhạc TC</v>
      </c>
      <c r="E973" s="8" t="str">
        <f t="shared" si="48"/>
        <v>30Âm nhạc TC</v>
      </c>
      <c r="F973" s="142">
        <v>33</v>
      </c>
      <c r="G973" s="143" t="s">
        <v>434</v>
      </c>
      <c r="H973" s="143"/>
      <c r="I973" s="143"/>
      <c r="J973" s="195" t="s">
        <v>905</v>
      </c>
      <c r="K973" s="14"/>
      <c r="O973" s="9"/>
      <c r="P973" s="8"/>
    </row>
    <row r="974" spans="3:16" x14ac:dyDescent="0.2">
      <c r="C974" s="140">
        <f t="shared" si="49"/>
        <v>31</v>
      </c>
      <c r="D974" s="141" t="str">
        <f t="shared" si="47"/>
        <v>Âm nhạc TC</v>
      </c>
      <c r="E974" s="8" t="str">
        <f t="shared" si="48"/>
        <v>31Âm nhạc TC</v>
      </c>
      <c r="F974" s="142">
        <v>34</v>
      </c>
      <c r="G974" s="143" t="s">
        <v>434</v>
      </c>
      <c r="H974" s="143"/>
      <c r="I974" s="143"/>
      <c r="J974" s="195" t="s">
        <v>915</v>
      </c>
      <c r="K974" s="14"/>
      <c r="O974" s="9"/>
      <c r="P974" s="8"/>
    </row>
    <row r="975" spans="3:16" x14ac:dyDescent="0.2">
      <c r="C975" s="140">
        <f t="shared" si="49"/>
        <v>32</v>
      </c>
      <c r="D975" s="141" t="str">
        <f t="shared" si="47"/>
        <v>Âm nhạc TC</v>
      </c>
      <c r="E975" s="8" t="str">
        <f t="shared" si="48"/>
        <v>32Âm nhạc TC</v>
      </c>
      <c r="F975" s="142">
        <v>35</v>
      </c>
      <c r="G975" s="143" t="s">
        <v>434</v>
      </c>
      <c r="H975" s="143"/>
      <c r="I975" s="143"/>
      <c r="J975" s="195" t="s">
        <v>915</v>
      </c>
      <c r="K975" s="14"/>
      <c r="O975" s="9"/>
      <c r="P975" s="8"/>
    </row>
    <row r="976" spans="3:16" x14ac:dyDescent="0.2">
      <c r="C976" s="140">
        <f t="shared" si="49"/>
        <v>1</v>
      </c>
      <c r="D976" s="141" t="str">
        <f t="shared" si="47"/>
        <v>Thể dục</v>
      </c>
      <c r="E976" s="8" t="str">
        <f t="shared" si="48"/>
        <v>1Thể dục</v>
      </c>
      <c r="F976" s="142">
        <v>1</v>
      </c>
      <c r="G976" s="143" t="s">
        <v>15</v>
      </c>
      <c r="H976" s="143"/>
      <c r="I976" s="143"/>
      <c r="J976" s="145" t="s">
        <v>916</v>
      </c>
      <c r="K976" s="14"/>
      <c r="O976" s="9"/>
      <c r="P976" s="8"/>
    </row>
    <row r="977" spans="3:16" x14ac:dyDescent="0.2">
      <c r="C977" s="140">
        <f t="shared" si="49"/>
        <v>2</v>
      </c>
      <c r="D977" s="141" t="str">
        <f t="shared" si="47"/>
        <v>Thể dục</v>
      </c>
      <c r="E977" s="8" t="str">
        <f t="shared" si="48"/>
        <v>2Thể dục</v>
      </c>
      <c r="F977" s="142">
        <v>2</v>
      </c>
      <c r="G977" s="143" t="s">
        <v>15</v>
      </c>
      <c r="H977" s="143"/>
      <c r="I977" s="143"/>
      <c r="J977" s="145" t="s">
        <v>435</v>
      </c>
      <c r="K977" s="14"/>
      <c r="O977" s="9"/>
      <c r="P977" s="8"/>
    </row>
    <row r="978" spans="3:16" x14ac:dyDescent="0.2">
      <c r="C978" s="140">
        <f t="shared" si="49"/>
        <v>3</v>
      </c>
      <c r="D978" s="141" t="str">
        <f t="shared" si="47"/>
        <v>Thể dục</v>
      </c>
      <c r="E978" s="8" t="str">
        <f t="shared" si="48"/>
        <v>3Thể dục</v>
      </c>
      <c r="F978" s="142">
        <v>3</v>
      </c>
      <c r="G978" s="143" t="s">
        <v>15</v>
      </c>
      <c r="H978" s="143"/>
      <c r="I978" s="143"/>
      <c r="J978" s="145" t="s">
        <v>436</v>
      </c>
      <c r="K978" s="14"/>
      <c r="O978" s="9"/>
      <c r="P978" s="8"/>
    </row>
    <row r="979" spans="3:16" x14ac:dyDescent="0.2">
      <c r="C979" s="140">
        <f t="shared" si="49"/>
        <v>4</v>
      </c>
      <c r="D979" s="141" t="str">
        <f t="shared" si="47"/>
        <v>Thể dục</v>
      </c>
      <c r="E979" s="8" t="str">
        <f t="shared" si="48"/>
        <v>4Thể dục</v>
      </c>
      <c r="F979" s="142">
        <v>4</v>
      </c>
      <c r="G979" s="143" t="s">
        <v>15</v>
      </c>
      <c r="H979" s="143"/>
      <c r="I979" s="143"/>
      <c r="J979" s="145" t="s">
        <v>437</v>
      </c>
      <c r="K979" s="14"/>
      <c r="O979" s="9"/>
      <c r="P979" s="8"/>
    </row>
    <row r="980" spans="3:16" x14ac:dyDescent="0.2">
      <c r="C980" s="140">
        <f t="shared" si="49"/>
        <v>5</v>
      </c>
      <c r="D980" s="141" t="str">
        <f t="shared" si="47"/>
        <v>Thể dục</v>
      </c>
      <c r="E980" s="8" t="str">
        <f t="shared" si="48"/>
        <v>5Thể dục</v>
      </c>
      <c r="F980" s="142">
        <v>5</v>
      </c>
      <c r="G980" s="143" t="s">
        <v>15</v>
      </c>
      <c r="H980" s="143"/>
      <c r="I980" s="143"/>
      <c r="J980" s="145" t="s">
        <v>438</v>
      </c>
      <c r="K980" s="14"/>
    </row>
    <row r="981" spans="3:16" x14ac:dyDescent="0.2">
      <c r="C981" s="140">
        <f t="shared" si="49"/>
        <v>6</v>
      </c>
      <c r="D981" s="141" t="str">
        <f t="shared" si="47"/>
        <v>Thể dục</v>
      </c>
      <c r="E981" s="8" t="str">
        <f t="shared" si="48"/>
        <v>6Thể dục</v>
      </c>
      <c r="F981" s="142">
        <v>6</v>
      </c>
      <c r="G981" s="143" t="s">
        <v>15</v>
      </c>
      <c r="H981" s="143"/>
      <c r="I981" s="143"/>
      <c r="J981" s="145" t="s">
        <v>439</v>
      </c>
      <c r="K981" s="14"/>
    </row>
    <row r="982" spans="3:16" x14ac:dyDescent="0.2">
      <c r="C982" s="140">
        <f t="shared" si="49"/>
        <v>7</v>
      </c>
      <c r="D982" s="141" t="str">
        <f t="shared" si="47"/>
        <v>Thể dục</v>
      </c>
      <c r="E982" s="8" t="str">
        <f t="shared" si="48"/>
        <v>7Thể dục</v>
      </c>
      <c r="F982" s="142">
        <v>7</v>
      </c>
      <c r="G982" s="143" t="s">
        <v>15</v>
      </c>
      <c r="H982" s="143"/>
      <c r="I982" s="143"/>
      <c r="J982" s="145" t="s">
        <v>440</v>
      </c>
      <c r="K982" s="14"/>
    </row>
    <row r="983" spans="3:16" x14ac:dyDescent="0.2">
      <c r="C983" s="140">
        <f t="shared" si="49"/>
        <v>8</v>
      </c>
      <c r="D983" s="141" t="str">
        <f t="shared" si="47"/>
        <v>Thể dục</v>
      </c>
      <c r="E983" s="8" t="str">
        <f t="shared" si="48"/>
        <v>8Thể dục</v>
      </c>
      <c r="F983" s="142">
        <v>8</v>
      </c>
      <c r="G983" s="143" t="s">
        <v>15</v>
      </c>
      <c r="H983" s="143"/>
      <c r="I983" s="143"/>
      <c r="J983" s="145" t="s">
        <v>441</v>
      </c>
      <c r="K983" s="14"/>
    </row>
    <row r="984" spans="3:16" x14ac:dyDescent="0.2">
      <c r="C984" s="140">
        <f t="shared" si="49"/>
        <v>9</v>
      </c>
      <c r="D984" s="141" t="str">
        <f t="shared" si="47"/>
        <v>Thể dục</v>
      </c>
      <c r="E984" s="8" t="str">
        <f t="shared" si="48"/>
        <v>9Thể dục</v>
      </c>
      <c r="F984" s="142">
        <v>9</v>
      </c>
      <c r="G984" s="143" t="s">
        <v>15</v>
      </c>
      <c r="H984" s="14"/>
      <c r="I984" s="14"/>
      <c r="J984" s="145" t="s">
        <v>442</v>
      </c>
      <c r="K984" s="14"/>
    </row>
    <row r="985" spans="3:16" x14ac:dyDescent="0.2">
      <c r="C985" s="140">
        <f t="shared" si="49"/>
        <v>10</v>
      </c>
      <c r="D985" s="141" t="str">
        <f t="shared" si="47"/>
        <v>Thể dục</v>
      </c>
      <c r="E985" s="8" t="str">
        <f t="shared" si="48"/>
        <v>10Thể dục</v>
      </c>
      <c r="F985" s="142">
        <v>10</v>
      </c>
      <c r="G985" s="143" t="s">
        <v>15</v>
      </c>
      <c r="H985" s="143"/>
      <c r="I985" s="143"/>
      <c r="J985" s="147" t="s">
        <v>443</v>
      </c>
      <c r="K985" s="14"/>
    </row>
    <row r="986" spans="3:16" x14ac:dyDescent="0.2">
      <c r="C986" s="140">
        <f t="shared" si="49"/>
        <v>11</v>
      </c>
      <c r="D986" s="141" t="str">
        <f t="shared" si="47"/>
        <v>Thể dục</v>
      </c>
      <c r="E986" s="8" t="str">
        <f t="shared" si="48"/>
        <v>11Thể dục</v>
      </c>
      <c r="F986" s="142">
        <v>11</v>
      </c>
      <c r="G986" s="143" t="s">
        <v>15</v>
      </c>
      <c r="H986" s="143"/>
      <c r="I986" s="143"/>
      <c r="J986" s="145" t="s">
        <v>444</v>
      </c>
      <c r="K986" s="14"/>
    </row>
    <row r="987" spans="3:16" ht="25.5" x14ac:dyDescent="0.2">
      <c r="C987" s="140">
        <f t="shared" si="49"/>
        <v>12</v>
      </c>
      <c r="D987" s="141" t="str">
        <f t="shared" si="47"/>
        <v>Thể dục</v>
      </c>
      <c r="E987" s="8" t="str">
        <f t="shared" si="48"/>
        <v>12Thể dục</v>
      </c>
      <c r="F987" s="142">
        <v>12</v>
      </c>
      <c r="G987" s="143" t="s">
        <v>15</v>
      </c>
      <c r="H987" s="143"/>
      <c r="I987" s="143"/>
      <c r="J987" s="147" t="s">
        <v>444</v>
      </c>
      <c r="K987" s="14"/>
    </row>
    <row r="988" spans="3:16" x14ac:dyDescent="0.2">
      <c r="C988" s="140">
        <f t="shared" si="49"/>
        <v>13</v>
      </c>
      <c r="D988" s="141" t="str">
        <f t="shared" si="47"/>
        <v>Thể dục</v>
      </c>
      <c r="E988" s="8" t="str">
        <f t="shared" si="48"/>
        <v>13Thể dục</v>
      </c>
      <c r="F988" s="142">
        <v>13</v>
      </c>
      <c r="G988" s="143" t="s">
        <v>15</v>
      </c>
      <c r="H988" s="143"/>
      <c r="I988" s="143"/>
      <c r="J988" s="147" t="s">
        <v>445</v>
      </c>
      <c r="K988" s="14"/>
    </row>
    <row r="989" spans="3:16" x14ac:dyDescent="0.2">
      <c r="C989" s="140">
        <f t="shared" si="49"/>
        <v>14</v>
      </c>
      <c r="D989" s="141" t="str">
        <f t="shared" ref="D989:D1052" si="50">+VLOOKUP(G989,$L$10:$M$50,2,0)</f>
        <v>Thể dục</v>
      </c>
      <c r="E989" s="8" t="str">
        <f t="shared" ref="E989:E1052" si="51">+C989&amp;D989</f>
        <v>14Thể dục</v>
      </c>
      <c r="F989" s="142">
        <v>14</v>
      </c>
      <c r="G989" s="143" t="s">
        <v>15</v>
      </c>
      <c r="H989" s="143"/>
      <c r="I989" s="143"/>
      <c r="J989" s="147" t="s">
        <v>446</v>
      </c>
      <c r="K989" s="14"/>
    </row>
    <row r="990" spans="3:16" x14ac:dyDescent="0.2">
      <c r="C990" s="140">
        <f t="shared" si="49"/>
        <v>15</v>
      </c>
      <c r="D990" s="141" t="str">
        <f t="shared" si="50"/>
        <v>Thể dục</v>
      </c>
      <c r="E990" s="8" t="str">
        <f t="shared" si="51"/>
        <v>15Thể dục</v>
      </c>
      <c r="F990" s="142">
        <v>15</v>
      </c>
      <c r="G990" s="143" t="s">
        <v>15</v>
      </c>
      <c r="H990" s="143"/>
      <c r="I990" s="143"/>
      <c r="J990" s="145" t="s">
        <v>447</v>
      </c>
      <c r="K990" s="14"/>
    </row>
    <row r="991" spans="3:16" x14ac:dyDescent="0.2">
      <c r="C991" s="140">
        <f t="shared" si="49"/>
        <v>16</v>
      </c>
      <c r="D991" s="141" t="str">
        <f t="shared" si="50"/>
        <v>Thể dục</v>
      </c>
      <c r="E991" s="8" t="str">
        <f t="shared" si="51"/>
        <v>16Thể dục</v>
      </c>
      <c r="F991" s="142">
        <v>16</v>
      </c>
      <c r="G991" s="143" t="s">
        <v>15</v>
      </c>
      <c r="H991" s="143"/>
      <c r="I991" s="143"/>
      <c r="J991" s="145" t="s">
        <v>448</v>
      </c>
      <c r="K991" s="14"/>
    </row>
    <row r="992" spans="3:16" x14ac:dyDescent="0.2">
      <c r="C992" s="140">
        <f t="shared" si="49"/>
        <v>17</v>
      </c>
      <c r="D992" s="141" t="str">
        <f t="shared" si="50"/>
        <v>Thể dục</v>
      </c>
      <c r="E992" s="8" t="str">
        <f t="shared" si="51"/>
        <v>17Thể dục</v>
      </c>
      <c r="F992" s="142">
        <v>17</v>
      </c>
      <c r="G992" s="143" t="s">
        <v>15</v>
      </c>
      <c r="H992" s="143"/>
      <c r="I992" s="143"/>
      <c r="J992" s="145" t="s">
        <v>449</v>
      </c>
      <c r="K992" s="14"/>
    </row>
    <row r="993" spans="3:11" x14ac:dyDescent="0.2">
      <c r="C993" s="140">
        <f t="shared" si="49"/>
        <v>18</v>
      </c>
      <c r="D993" s="141" t="str">
        <f t="shared" si="50"/>
        <v>Thể dục</v>
      </c>
      <c r="E993" s="8" t="str">
        <f t="shared" si="51"/>
        <v>18Thể dục</v>
      </c>
      <c r="F993" s="142">
        <v>18</v>
      </c>
      <c r="G993" s="143" t="s">
        <v>15</v>
      </c>
      <c r="H993" s="143"/>
      <c r="I993" s="143"/>
      <c r="J993" s="145" t="s">
        <v>450</v>
      </c>
      <c r="K993" s="14"/>
    </row>
    <row r="994" spans="3:11" x14ac:dyDescent="0.2">
      <c r="C994" s="140">
        <f t="shared" si="49"/>
        <v>19</v>
      </c>
      <c r="D994" s="141" t="str">
        <f t="shared" si="50"/>
        <v>Thể dục</v>
      </c>
      <c r="E994" s="8" t="str">
        <f t="shared" si="51"/>
        <v>19Thể dục</v>
      </c>
      <c r="F994" s="142">
        <v>19</v>
      </c>
      <c r="G994" s="143" t="s">
        <v>15</v>
      </c>
      <c r="H994" s="143"/>
      <c r="I994" s="143"/>
      <c r="J994" s="145" t="s">
        <v>451</v>
      </c>
      <c r="K994" s="14"/>
    </row>
    <row r="995" spans="3:11" x14ac:dyDescent="0.2">
      <c r="C995" s="140">
        <f t="shared" si="49"/>
        <v>20</v>
      </c>
      <c r="D995" s="141" t="str">
        <f t="shared" si="50"/>
        <v>Thể dục</v>
      </c>
      <c r="E995" s="8" t="str">
        <f t="shared" si="51"/>
        <v>20Thể dục</v>
      </c>
      <c r="F995" s="142">
        <v>20</v>
      </c>
      <c r="G995" s="143" t="s">
        <v>15</v>
      </c>
      <c r="H995" s="143"/>
      <c r="I995" s="143"/>
      <c r="J995" s="145" t="s">
        <v>452</v>
      </c>
      <c r="K995" s="14"/>
    </row>
    <row r="996" spans="3:11" x14ac:dyDescent="0.2">
      <c r="C996" s="140">
        <f t="shared" si="49"/>
        <v>21</v>
      </c>
      <c r="D996" s="141" t="str">
        <f t="shared" si="50"/>
        <v>Thể dục</v>
      </c>
      <c r="E996" s="8" t="str">
        <f t="shared" si="51"/>
        <v>21Thể dục</v>
      </c>
      <c r="F996" s="142">
        <v>21</v>
      </c>
      <c r="G996" s="143" t="s">
        <v>15</v>
      </c>
      <c r="H996" s="143"/>
      <c r="I996" s="143"/>
      <c r="J996" s="145" t="s">
        <v>453</v>
      </c>
      <c r="K996" s="14"/>
    </row>
    <row r="997" spans="3:11" x14ac:dyDescent="0.2">
      <c r="C997" s="140">
        <f t="shared" si="49"/>
        <v>22</v>
      </c>
      <c r="D997" s="141" t="str">
        <f t="shared" si="50"/>
        <v>Thể dục</v>
      </c>
      <c r="E997" s="8" t="str">
        <f t="shared" si="51"/>
        <v>22Thể dục</v>
      </c>
      <c r="F997" s="142">
        <v>22</v>
      </c>
      <c r="G997" s="143" t="s">
        <v>15</v>
      </c>
      <c r="H997" s="143"/>
      <c r="I997" s="143"/>
      <c r="J997" s="145" t="s">
        <v>454</v>
      </c>
      <c r="K997" s="14"/>
    </row>
    <row r="998" spans="3:11" x14ac:dyDescent="0.2">
      <c r="C998" s="140">
        <f t="shared" si="49"/>
        <v>23</v>
      </c>
      <c r="D998" s="141" t="str">
        <f t="shared" si="50"/>
        <v>Thể dục</v>
      </c>
      <c r="E998" s="8" t="str">
        <f t="shared" si="51"/>
        <v>23Thể dục</v>
      </c>
      <c r="F998" s="142">
        <v>23</v>
      </c>
      <c r="G998" s="143" t="s">
        <v>15</v>
      </c>
      <c r="H998" s="143"/>
      <c r="I998" s="143"/>
      <c r="J998" s="145" t="s">
        <v>455</v>
      </c>
      <c r="K998" s="14"/>
    </row>
    <row r="999" spans="3:11" x14ac:dyDescent="0.2">
      <c r="C999" s="140">
        <f t="shared" si="49"/>
        <v>24</v>
      </c>
      <c r="D999" s="141" t="str">
        <f t="shared" si="50"/>
        <v>Thể dục</v>
      </c>
      <c r="E999" s="8" t="str">
        <f t="shared" si="51"/>
        <v>24Thể dục</v>
      </c>
      <c r="F999" s="142">
        <v>24</v>
      </c>
      <c r="G999" s="143" t="s">
        <v>15</v>
      </c>
      <c r="H999" s="143"/>
      <c r="I999" s="143"/>
      <c r="J999" s="145" t="s">
        <v>456</v>
      </c>
      <c r="K999" s="14"/>
    </row>
    <row r="1000" spans="3:11" x14ac:dyDescent="0.2">
      <c r="C1000" s="140">
        <f t="shared" si="49"/>
        <v>25</v>
      </c>
      <c r="D1000" s="141" t="str">
        <f t="shared" si="50"/>
        <v>Thể dục</v>
      </c>
      <c r="E1000" s="8" t="str">
        <f t="shared" si="51"/>
        <v>25Thể dục</v>
      </c>
      <c r="F1000" s="142">
        <v>25</v>
      </c>
      <c r="G1000" s="143" t="s">
        <v>15</v>
      </c>
      <c r="H1000" s="143"/>
      <c r="I1000" s="143"/>
      <c r="J1000" s="145" t="s">
        <v>457</v>
      </c>
      <c r="K1000" s="14"/>
    </row>
    <row r="1001" spans="3:11" x14ac:dyDescent="0.2">
      <c r="C1001" s="140">
        <f t="shared" si="49"/>
        <v>26</v>
      </c>
      <c r="D1001" s="141" t="str">
        <f t="shared" si="50"/>
        <v>Thể dục</v>
      </c>
      <c r="E1001" s="8" t="str">
        <f t="shared" si="51"/>
        <v>26Thể dục</v>
      </c>
      <c r="F1001" s="142">
        <v>26</v>
      </c>
      <c r="G1001" s="143" t="s">
        <v>15</v>
      </c>
      <c r="H1001" s="143"/>
      <c r="I1001" s="143"/>
      <c r="J1001" s="145" t="s">
        <v>458</v>
      </c>
      <c r="K1001" s="14"/>
    </row>
    <row r="1002" spans="3:11" x14ac:dyDescent="0.2">
      <c r="C1002" s="140">
        <f t="shared" si="49"/>
        <v>27</v>
      </c>
      <c r="D1002" s="141" t="str">
        <f t="shared" si="50"/>
        <v>Thể dục</v>
      </c>
      <c r="E1002" s="8" t="str">
        <f t="shared" si="51"/>
        <v>27Thể dục</v>
      </c>
      <c r="F1002" s="142">
        <v>27</v>
      </c>
      <c r="G1002" s="143" t="s">
        <v>15</v>
      </c>
      <c r="H1002" s="143"/>
      <c r="I1002" s="143"/>
      <c r="J1002" s="145" t="s">
        <v>459</v>
      </c>
      <c r="K1002" s="14"/>
    </row>
    <row r="1003" spans="3:11" x14ac:dyDescent="0.2">
      <c r="C1003" s="140">
        <f t="shared" si="49"/>
        <v>28</v>
      </c>
      <c r="D1003" s="141" t="str">
        <f t="shared" si="50"/>
        <v>Thể dục</v>
      </c>
      <c r="E1003" s="8" t="str">
        <f t="shared" si="51"/>
        <v>28Thể dục</v>
      </c>
      <c r="F1003" s="142">
        <v>28</v>
      </c>
      <c r="G1003" s="143" t="s">
        <v>15</v>
      </c>
      <c r="H1003" s="143"/>
      <c r="I1003" s="143"/>
      <c r="J1003" s="145" t="s">
        <v>459</v>
      </c>
      <c r="K1003" s="14"/>
    </row>
    <row r="1004" spans="3:11" x14ac:dyDescent="0.2">
      <c r="C1004" s="140">
        <f t="shared" si="49"/>
        <v>29</v>
      </c>
      <c r="D1004" s="141" t="str">
        <f t="shared" si="50"/>
        <v>Thể dục</v>
      </c>
      <c r="E1004" s="8" t="str">
        <f t="shared" si="51"/>
        <v>29Thể dục</v>
      </c>
      <c r="F1004" s="142">
        <v>29</v>
      </c>
      <c r="G1004" s="143" t="s">
        <v>15</v>
      </c>
      <c r="H1004" s="143"/>
      <c r="I1004" s="143"/>
      <c r="J1004" s="145" t="s">
        <v>460</v>
      </c>
      <c r="K1004" s="14"/>
    </row>
    <row r="1005" spans="3:11" x14ac:dyDescent="0.2">
      <c r="C1005" s="140">
        <f t="shared" si="49"/>
        <v>30</v>
      </c>
      <c r="D1005" s="141" t="str">
        <f t="shared" si="50"/>
        <v>Thể dục</v>
      </c>
      <c r="E1005" s="8" t="str">
        <f t="shared" si="51"/>
        <v>30Thể dục</v>
      </c>
      <c r="F1005" s="142">
        <v>30</v>
      </c>
      <c r="G1005" s="143" t="s">
        <v>15</v>
      </c>
      <c r="H1005" s="143"/>
      <c r="I1005" s="143"/>
      <c r="J1005" s="145" t="s">
        <v>461</v>
      </c>
      <c r="K1005" s="14"/>
    </row>
    <row r="1006" spans="3:11" x14ac:dyDescent="0.2">
      <c r="C1006" s="140">
        <f t="shared" si="49"/>
        <v>31</v>
      </c>
      <c r="D1006" s="141" t="str">
        <f t="shared" si="50"/>
        <v>Thể dục</v>
      </c>
      <c r="E1006" s="8" t="str">
        <f t="shared" si="51"/>
        <v>31Thể dục</v>
      </c>
      <c r="F1006" s="142">
        <v>31</v>
      </c>
      <c r="G1006" s="143" t="s">
        <v>15</v>
      </c>
      <c r="H1006" s="143"/>
      <c r="I1006" s="143"/>
      <c r="J1006" s="145" t="s">
        <v>462</v>
      </c>
      <c r="K1006" s="14"/>
    </row>
    <row r="1007" spans="3:11" x14ac:dyDescent="0.2">
      <c r="C1007" s="140">
        <f t="shared" si="49"/>
        <v>32</v>
      </c>
      <c r="D1007" s="141" t="str">
        <f t="shared" si="50"/>
        <v>Thể dục</v>
      </c>
      <c r="E1007" s="8" t="str">
        <f t="shared" si="51"/>
        <v>32Thể dục</v>
      </c>
      <c r="F1007" s="142">
        <v>32</v>
      </c>
      <c r="G1007" s="143" t="s">
        <v>15</v>
      </c>
      <c r="H1007" s="143"/>
      <c r="I1007" s="143"/>
      <c r="J1007" s="145" t="s">
        <v>463</v>
      </c>
      <c r="K1007" s="14"/>
    </row>
    <row r="1008" spans="3:11" x14ac:dyDescent="0.2">
      <c r="C1008" s="140">
        <f t="shared" si="49"/>
        <v>33</v>
      </c>
      <c r="D1008" s="141" t="str">
        <f t="shared" si="50"/>
        <v>Thể dục</v>
      </c>
      <c r="E1008" s="8" t="str">
        <f t="shared" si="51"/>
        <v>33Thể dục</v>
      </c>
      <c r="F1008" s="142">
        <v>33</v>
      </c>
      <c r="G1008" s="143" t="s">
        <v>15</v>
      </c>
      <c r="H1008" s="143"/>
      <c r="I1008" s="143"/>
      <c r="J1008" s="145" t="s">
        <v>464</v>
      </c>
      <c r="K1008" s="14"/>
    </row>
    <row r="1009" spans="3:11" x14ac:dyDescent="0.2">
      <c r="C1009" s="140">
        <f t="shared" si="49"/>
        <v>34</v>
      </c>
      <c r="D1009" s="141" t="str">
        <f t="shared" si="50"/>
        <v>Thể dục</v>
      </c>
      <c r="E1009" s="8" t="str">
        <f t="shared" si="51"/>
        <v>34Thể dục</v>
      </c>
      <c r="F1009" s="142">
        <v>34</v>
      </c>
      <c r="G1009" s="143" t="s">
        <v>15</v>
      </c>
      <c r="H1009" s="143"/>
      <c r="I1009" s="143"/>
      <c r="J1009" s="145" t="s">
        <v>465</v>
      </c>
      <c r="K1009" s="14"/>
    </row>
    <row r="1010" spans="3:11" x14ac:dyDescent="0.2">
      <c r="C1010" s="140">
        <f t="shared" si="49"/>
        <v>35</v>
      </c>
      <c r="D1010" s="141" t="str">
        <f t="shared" si="50"/>
        <v>Thể dục</v>
      </c>
      <c r="E1010" s="8" t="str">
        <f t="shared" si="51"/>
        <v>35Thể dục</v>
      </c>
      <c r="F1010" s="142">
        <v>35</v>
      </c>
      <c r="G1010" s="143" t="s">
        <v>15</v>
      </c>
      <c r="H1010" s="143"/>
      <c r="I1010" s="143"/>
      <c r="J1010" s="145" t="s">
        <v>466</v>
      </c>
      <c r="K1010" s="14"/>
    </row>
    <row r="1011" spans="3:11" x14ac:dyDescent="0.2">
      <c r="C1011" s="140">
        <f t="shared" si="49"/>
        <v>36</v>
      </c>
      <c r="D1011" s="141" t="str">
        <f t="shared" si="50"/>
        <v>Thể dục</v>
      </c>
      <c r="E1011" s="8" t="str">
        <f t="shared" si="51"/>
        <v>36Thể dục</v>
      </c>
      <c r="F1011" s="142">
        <v>36</v>
      </c>
      <c r="G1011" s="143" t="s">
        <v>15</v>
      </c>
      <c r="H1011" s="143"/>
      <c r="I1011" s="143"/>
      <c r="J1011" s="145" t="s">
        <v>467</v>
      </c>
      <c r="K1011" s="14"/>
    </row>
    <row r="1012" spans="3:11" x14ac:dyDescent="0.2">
      <c r="C1012" s="140">
        <f t="shared" si="49"/>
        <v>37</v>
      </c>
      <c r="D1012" s="141" t="str">
        <f t="shared" si="50"/>
        <v>Thể dục</v>
      </c>
      <c r="E1012" s="8" t="str">
        <f t="shared" si="51"/>
        <v>37Thể dục</v>
      </c>
      <c r="F1012" s="142">
        <v>37</v>
      </c>
      <c r="G1012" s="143" t="s">
        <v>15</v>
      </c>
      <c r="H1012" s="143"/>
      <c r="I1012" s="143"/>
      <c r="J1012" s="145" t="s">
        <v>467</v>
      </c>
      <c r="K1012" s="14"/>
    </row>
    <row r="1013" spans="3:11" x14ac:dyDescent="0.2">
      <c r="C1013" s="140">
        <f t="shared" si="49"/>
        <v>38</v>
      </c>
      <c r="D1013" s="141" t="str">
        <f t="shared" si="50"/>
        <v>Thể dục</v>
      </c>
      <c r="E1013" s="8" t="str">
        <f t="shared" si="51"/>
        <v>38Thể dục</v>
      </c>
      <c r="F1013" s="142">
        <v>38</v>
      </c>
      <c r="G1013" s="143" t="s">
        <v>15</v>
      </c>
      <c r="H1013" s="143"/>
      <c r="I1013" s="143"/>
      <c r="J1013" s="145" t="s">
        <v>468</v>
      </c>
      <c r="K1013" s="14"/>
    </row>
    <row r="1014" spans="3:11" x14ac:dyDescent="0.2">
      <c r="C1014" s="140">
        <f t="shared" si="49"/>
        <v>39</v>
      </c>
      <c r="D1014" s="141" t="str">
        <f t="shared" si="50"/>
        <v>Thể dục</v>
      </c>
      <c r="E1014" s="8" t="str">
        <f t="shared" si="51"/>
        <v>39Thể dục</v>
      </c>
      <c r="F1014" s="142">
        <v>39</v>
      </c>
      <c r="G1014" s="143" t="s">
        <v>15</v>
      </c>
      <c r="H1014" s="143"/>
      <c r="I1014" s="143"/>
      <c r="J1014" s="145" t="s">
        <v>469</v>
      </c>
      <c r="K1014" s="14"/>
    </row>
    <row r="1015" spans="3:11" x14ac:dyDescent="0.2">
      <c r="C1015" s="140">
        <f t="shared" si="49"/>
        <v>40</v>
      </c>
      <c r="D1015" s="141" t="str">
        <f t="shared" si="50"/>
        <v>Thể dục</v>
      </c>
      <c r="E1015" s="8" t="str">
        <f t="shared" si="51"/>
        <v>40Thể dục</v>
      </c>
      <c r="F1015" s="142">
        <v>40</v>
      </c>
      <c r="G1015" s="143" t="s">
        <v>15</v>
      </c>
      <c r="H1015" s="143"/>
      <c r="I1015" s="143"/>
      <c r="J1015" s="145" t="s">
        <v>470</v>
      </c>
      <c r="K1015" s="14"/>
    </row>
    <row r="1016" spans="3:11" x14ac:dyDescent="0.2">
      <c r="C1016" s="140">
        <f t="shared" si="49"/>
        <v>41</v>
      </c>
      <c r="D1016" s="141" t="str">
        <f t="shared" si="50"/>
        <v>Thể dục</v>
      </c>
      <c r="E1016" s="8" t="str">
        <f t="shared" si="51"/>
        <v>41Thể dục</v>
      </c>
      <c r="F1016" s="142">
        <v>41</v>
      </c>
      <c r="G1016" s="143" t="s">
        <v>15</v>
      </c>
      <c r="H1016" s="143"/>
      <c r="I1016" s="143"/>
      <c r="J1016" s="145" t="s">
        <v>471</v>
      </c>
      <c r="K1016" s="14"/>
    </row>
    <row r="1017" spans="3:11" x14ac:dyDescent="0.2">
      <c r="C1017" s="140">
        <f t="shared" si="49"/>
        <v>42</v>
      </c>
      <c r="D1017" s="141" t="str">
        <f t="shared" si="50"/>
        <v>Thể dục</v>
      </c>
      <c r="E1017" s="8" t="str">
        <f t="shared" si="51"/>
        <v>42Thể dục</v>
      </c>
      <c r="F1017" s="142">
        <v>42</v>
      </c>
      <c r="G1017" s="143" t="s">
        <v>15</v>
      </c>
      <c r="H1017" s="143"/>
      <c r="I1017" s="143"/>
      <c r="J1017" s="145" t="s">
        <v>472</v>
      </c>
      <c r="K1017" s="14"/>
    </row>
    <row r="1018" spans="3:11" x14ac:dyDescent="0.2">
      <c r="C1018" s="140">
        <f t="shared" si="49"/>
        <v>43</v>
      </c>
      <c r="D1018" s="141" t="str">
        <f t="shared" si="50"/>
        <v>Thể dục</v>
      </c>
      <c r="E1018" s="8" t="str">
        <f t="shared" si="51"/>
        <v>43Thể dục</v>
      </c>
      <c r="F1018" s="142">
        <v>43</v>
      </c>
      <c r="G1018" s="143" t="s">
        <v>15</v>
      </c>
      <c r="H1018" s="143"/>
      <c r="I1018" s="143"/>
      <c r="J1018" s="145" t="s">
        <v>473</v>
      </c>
      <c r="K1018" s="14"/>
    </row>
    <row r="1019" spans="3:11" x14ac:dyDescent="0.2">
      <c r="C1019" s="140">
        <f t="shared" si="49"/>
        <v>44</v>
      </c>
      <c r="D1019" s="141" t="str">
        <f t="shared" si="50"/>
        <v>Thể dục</v>
      </c>
      <c r="E1019" s="8" t="str">
        <f t="shared" si="51"/>
        <v>44Thể dục</v>
      </c>
      <c r="F1019" s="142">
        <v>44</v>
      </c>
      <c r="G1019" s="143" t="s">
        <v>15</v>
      </c>
      <c r="H1019" s="143"/>
      <c r="I1019" s="143"/>
      <c r="J1019" s="145" t="s">
        <v>474</v>
      </c>
      <c r="K1019" s="14"/>
    </row>
    <row r="1020" spans="3:11" x14ac:dyDescent="0.2">
      <c r="C1020" s="140">
        <f t="shared" si="49"/>
        <v>45</v>
      </c>
      <c r="D1020" s="141" t="str">
        <f t="shared" si="50"/>
        <v>Thể dục</v>
      </c>
      <c r="E1020" s="8" t="str">
        <f t="shared" si="51"/>
        <v>45Thể dục</v>
      </c>
      <c r="F1020" s="142">
        <v>45</v>
      </c>
      <c r="G1020" s="143" t="s">
        <v>15</v>
      </c>
      <c r="H1020" s="143"/>
      <c r="I1020" s="143"/>
      <c r="J1020" s="145" t="s">
        <v>475</v>
      </c>
      <c r="K1020" s="14"/>
    </row>
    <row r="1021" spans="3:11" x14ac:dyDescent="0.2">
      <c r="C1021" s="140">
        <f t="shared" si="49"/>
        <v>46</v>
      </c>
      <c r="D1021" s="141" t="str">
        <f t="shared" si="50"/>
        <v>Thể dục</v>
      </c>
      <c r="E1021" s="8" t="str">
        <f t="shared" si="51"/>
        <v>46Thể dục</v>
      </c>
      <c r="F1021" s="142">
        <v>46</v>
      </c>
      <c r="G1021" s="143" t="s">
        <v>15</v>
      </c>
      <c r="H1021" s="14"/>
      <c r="I1021" s="14"/>
      <c r="J1021" s="145" t="s">
        <v>476</v>
      </c>
      <c r="K1021" s="14"/>
    </row>
    <row r="1022" spans="3:11" x14ac:dyDescent="0.2">
      <c r="C1022" s="140">
        <f t="shared" si="49"/>
        <v>47</v>
      </c>
      <c r="D1022" s="141" t="str">
        <f t="shared" si="50"/>
        <v>Thể dục</v>
      </c>
      <c r="E1022" s="8" t="str">
        <f t="shared" si="51"/>
        <v>47Thể dục</v>
      </c>
      <c r="F1022" s="142">
        <v>47</v>
      </c>
      <c r="G1022" s="143" t="s">
        <v>15</v>
      </c>
      <c r="H1022" s="14"/>
      <c r="I1022" s="14"/>
      <c r="J1022" s="145" t="s">
        <v>477</v>
      </c>
      <c r="K1022" s="14"/>
    </row>
    <row r="1023" spans="3:11" x14ac:dyDescent="0.2">
      <c r="C1023" s="140">
        <f t="shared" si="49"/>
        <v>48</v>
      </c>
      <c r="D1023" s="141" t="str">
        <f t="shared" si="50"/>
        <v>Thể dục</v>
      </c>
      <c r="E1023" s="8" t="str">
        <f t="shared" si="51"/>
        <v>48Thể dục</v>
      </c>
      <c r="F1023" s="142">
        <v>48</v>
      </c>
      <c r="G1023" s="143" t="s">
        <v>15</v>
      </c>
      <c r="H1023" s="14"/>
      <c r="I1023" s="14"/>
      <c r="J1023" s="145" t="s">
        <v>477</v>
      </c>
      <c r="K1023" s="14"/>
    </row>
    <row r="1024" spans="3:11" x14ac:dyDescent="0.2">
      <c r="C1024" s="140">
        <f t="shared" si="49"/>
        <v>49</v>
      </c>
      <c r="D1024" s="141" t="str">
        <f t="shared" si="50"/>
        <v>Thể dục</v>
      </c>
      <c r="E1024" s="8" t="str">
        <f t="shared" si="51"/>
        <v>49Thể dục</v>
      </c>
      <c r="F1024" s="142">
        <v>49</v>
      </c>
      <c r="G1024" s="143" t="s">
        <v>15</v>
      </c>
      <c r="H1024" s="143"/>
      <c r="I1024" s="143"/>
      <c r="J1024" s="145" t="s">
        <v>478</v>
      </c>
      <c r="K1024" s="14"/>
    </row>
    <row r="1025" spans="3:11" x14ac:dyDescent="0.2">
      <c r="C1025" s="140">
        <f t="shared" si="49"/>
        <v>50</v>
      </c>
      <c r="D1025" s="141" t="str">
        <f t="shared" si="50"/>
        <v>Thể dục</v>
      </c>
      <c r="E1025" s="8" t="str">
        <f t="shared" si="51"/>
        <v>50Thể dục</v>
      </c>
      <c r="F1025" s="142">
        <v>50</v>
      </c>
      <c r="G1025" s="143" t="s">
        <v>15</v>
      </c>
      <c r="H1025" s="143"/>
      <c r="I1025" s="143"/>
      <c r="J1025" s="145" t="s">
        <v>479</v>
      </c>
      <c r="K1025" s="14"/>
    </row>
    <row r="1026" spans="3:11" x14ac:dyDescent="0.2">
      <c r="C1026" s="140">
        <f t="shared" si="49"/>
        <v>51</v>
      </c>
      <c r="D1026" s="141" t="str">
        <f t="shared" si="50"/>
        <v>Thể dục</v>
      </c>
      <c r="E1026" s="8" t="str">
        <f t="shared" si="51"/>
        <v>51Thể dục</v>
      </c>
      <c r="F1026" s="142">
        <v>51</v>
      </c>
      <c r="G1026" s="143" t="s">
        <v>15</v>
      </c>
      <c r="H1026" s="143"/>
      <c r="I1026" s="143"/>
      <c r="J1026" s="145" t="s">
        <v>480</v>
      </c>
      <c r="K1026" s="14"/>
    </row>
    <row r="1027" spans="3:11" x14ac:dyDescent="0.2">
      <c r="C1027" s="140">
        <f t="shared" si="49"/>
        <v>52</v>
      </c>
      <c r="D1027" s="141" t="str">
        <f t="shared" si="50"/>
        <v>Thể dục</v>
      </c>
      <c r="E1027" s="8" t="str">
        <f t="shared" si="51"/>
        <v>52Thể dục</v>
      </c>
      <c r="F1027" s="142">
        <v>52</v>
      </c>
      <c r="G1027" s="143" t="s">
        <v>15</v>
      </c>
      <c r="H1027" s="143"/>
      <c r="I1027" s="143"/>
      <c r="J1027" s="145" t="s">
        <v>481</v>
      </c>
      <c r="K1027" s="14"/>
    </row>
    <row r="1028" spans="3:11" x14ac:dyDescent="0.2">
      <c r="C1028" s="140">
        <f t="shared" si="49"/>
        <v>53</v>
      </c>
      <c r="D1028" s="141" t="str">
        <f t="shared" si="50"/>
        <v>Thể dục</v>
      </c>
      <c r="E1028" s="8" t="str">
        <f t="shared" si="51"/>
        <v>53Thể dục</v>
      </c>
      <c r="F1028" s="142">
        <v>53</v>
      </c>
      <c r="G1028" s="143" t="s">
        <v>15</v>
      </c>
      <c r="H1028" s="143"/>
      <c r="I1028" s="143"/>
      <c r="J1028" s="145" t="s">
        <v>482</v>
      </c>
      <c r="K1028" s="14"/>
    </row>
    <row r="1029" spans="3:11" x14ac:dyDescent="0.2">
      <c r="C1029" s="140">
        <f t="shared" si="49"/>
        <v>54</v>
      </c>
      <c r="D1029" s="141" t="str">
        <f t="shared" si="50"/>
        <v>Thể dục</v>
      </c>
      <c r="E1029" s="8" t="str">
        <f t="shared" si="51"/>
        <v>54Thể dục</v>
      </c>
      <c r="F1029" s="142">
        <v>54</v>
      </c>
      <c r="G1029" s="143" t="s">
        <v>15</v>
      </c>
      <c r="H1029" s="143"/>
      <c r="I1029" s="143"/>
      <c r="J1029" s="145" t="s">
        <v>483</v>
      </c>
      <c r="K1029" s="14"/>
    </row>
    <row r="1030" spans="3:11" x14ac:dyDescent="0.2">
      <c r="C1030" s="140">
        <f t="shared" si="49"/>
        <v>55</v>
      </c>
      <c r="D1030" s="141" t="str">
        <f t="shared" si="50"/>
        <v>Thể dục</v>
      </c>
      <c r="E1030" s="8" t="str">
        <f t="shared" si="51"/>
        <v>55Thể dục</v>
      </c>
      <c r="F1030" s="142">
        <v>55</v>
      </c>
      <c r="G1030" s="143" t="s">
        <v>15</v>
      </c>
      <c r="H1030" s="143"/>
      <c r="I1030" s="143"/>
      <c r="J1030" s="145" t="s">
        <v>484</v>
      </c>
      <c r="K1030" s="14"/>
    </row>
    <row r="1031" spans="3:11" x14ac:dyDescent="0.2">
      <c r="C1031" s="140">
        <f t="shared" si="49"/>
        <v>56</v>
      </c>
      <c r="D1031" s="141" t="str">
        <f t="shared" si="50"/>
        <v>Thể dục</v>
      </c>
      <c r="E1031" s="8" t="str">
        <f t="shared" si="51"/>
        <v>56Thể dục</v>
      </c>
      <c r="F1031" s="142">
        <v>56</v>
      </c>
      <c r="G1031" s="143" t="s">
        <v>15</v>
      </c>
      <c r="H1031" s="143"/>
      <c r="I1031" s="143"/>
      <c r="J1031" s="145" t="s">
        <v>485</v>
      </c>
      <c r="K1031" s="14"/>
    </row>
    <row r="1032" spans="3:11" x14ac:dyDescent="0.2">
      <c r="C1032" s="140">
        <f t="shared" si="49"/>
        <v>57</v>
      </c>
      <c r="D1032" s="141" t="str">
        <f t="shared" si="50"/>
        <v>Thể dục</v>
      </c>
      <c r="E1032" s="8" t="str">
        <f t="shared" si="51"/>
        <v>57Thể dục</v>
      </c>
      <c r="F1032" s="142">
        <v>57</v>
      </c>
      <c r="G1032" s="143" t="s">
        <v>15</v>
      </c>
      <c r="H1032" s="143"/>
      <c r="I1032" s="143"/>
      <c r="J1032" s="145" t="s">
        <v>486</v>
      </c>
      <c r="K1032" s="14"/>
    </row>
    <row r="1033" spans="3:11" x14ac:dyDescent="0.2">
      <c r="C1033" s="140">
        <f t="shared" si="49"/>
        <v>58</v>
      </c>
      <c r="D1033" s="141" t="str">
        <f t="shared" si="50"/>
        <v>Thể dục</v>
      </c>
      <c r="E1033" s="8" t="str">
        <f t="shared" si="51"/>
        <v>58Thể dục</v>
      </c>
      <c r="F1033" s="142">
        <v>58</v>
      </c>
      <c r="G1033" s="143" t="s">
        <v>15</v>
      </c>
      <c r="H1033" s="143"/>
      <c r="I1033" s="143"/>
      <c r="J1033" s="145" t="s">
        <v>487</v>
      </c>
      <c r="K1033" s="14"/>
    </row>
    <row r="1034" spans="3:11" x14ac:dyDescent="0.2">
      <c r="C1034" s="140">
        <f t="shared" si="49"/>
        <v>59</v>
      </c>
      <c r="D1034" s="141" t="str">
        <f t="shared" si="50"/>
        <v>Thể dục</v>
      </c>
      <c r="E1034" s="8" t="str">
        <f t="shared" si="51"/>
        <v>59Thể dục</v>
      </c>
      <c r="F1034" s="142">
        <v>59</v>
      </c>
      <c r="G1034" s="143" t="s">
        <v>15</v>
      </c>
      <c r="H1034" s="143"/>
      <c r="I1034" s="143"/>
      <c r="J1034" s="145" t="s">
        <v>488</v>
      </c>
      <c r="K1034" s="14"/>
    </row>
    <row r="1035" spans="3:11" x14ac:dyDescent="0.2">
      <c r="C1035" s="140">
        <f t="shared" ref="C1035:C1098" si="52">IF(G1035&lt;&gt;G1034,1,C1034+1)</f>
        <v>60</v>
      </c>
      <c r="D1035" s="141" t="str">
        <f t="shared" si="50"/>
        <v>Thể dục</v>
      </c>
      <c r="E1035" s="8" t="str">
        <f t="shared" si="51"/>
        <v>60Thể dục</v>
      </c>
      <c r="F1035" s="142">
        <v>60</v>
      </c>
      <c r="G1035" s="143" t="s">
        <v>15</v>
      </c>
      <c r="H1035" s="143"/>
      <c r="I1035" s="143"/>
      <c r="J1035" s="145" t="s">
        <v>489</v>
      </c>
      <c r="K1035" s="14"/>
    </row>
    <row r="1036" spans="3:11" x14ac:dyDescent="0.2">
      <c r="C1036" s="140">
        <f t="shared" si="52"/>
        <v>61</v>
      </c>
      <c r="D1036" s="141" t="str">
        <f t="shared" si="50"/>
        <v>Thể dục</v>
      </c>
      <c r="E1036" s="8" t="str">
        <f t="shared" si="51"/>
        <v>61Thể dục</v>
      </c>
      <c r="F1036" s="142">
        <v>61</v>
      </c>
      <c r="G1036" s="143" t="s">
        <v>15</v>
      </c>
      <c r="H1036" s="143"/>
      <c r="I1036" s="143"/>
      <c r="J1036" s="145" t="s">
        <v>490</v>
      </c>
      <c r="K1036" s="14"/>
    </row>
    <row r="1037" spans="3:11" x14ac:dyDescent="0.2">
      <c r="C1037" s="140">
        <f t="shared" si="52"/>
        <v>62</v>
      </c>
      <c r="D1037" s="141" t="str">
        <f t="shared" si="50"/>
        <v>Thể dục</v>
      </c>
      <c r="E1037" s="8" t="str">
        <f t="shared" si="51"/>
        <v>62Thể dục</v>
      </c>
      <c r="F1037" s="142">
        <v>62</v>
      </c>
      <c r="G1037" s="143" t="s">
        <v>15</v>
      </c>
      <c r="H1037" s="143"/>
      <c r="I1037" s="143"/>
      <c r="J1037" s="145" t="s">
        <v>491</v>
      </c>
      <c r="K1037" s="14"/>
    </row>
    <row r="1038" spans="3:11" x14ac:dyDescent="0.2">
      <c r="C1038" s="140">
        <f t="shared" si="52"/>
        <v>63</v>
      </c>
      <c r="D1038" s="141" t="str">
        <f t="shared" si="50"/>
        <v>Thể dục</v>
      </c>
      <c r="E1038" s="8" t="str">
        <f t="shared" si="51"/>
        <v>63Thể dục</v>
      </c>
      <c r="F1038" s="142">
        <v>63</v>
      </c>
      <c r="G1038" s="143" t="s">
        <v>15</v>
      </c>
      <c r="H1038" s="143"/>
      <c r="I1038" s="143"/>
      <c r="J1038" s="145" t="s">
        <v>491</v>
      </c>
      <c r="K1038" s="14"/>
    </row>
    <row r="1039" spans="3:11" x14ac:dyDescent="0.2">
      <c r="C1039" s="140">
        <f t="shared" si="52"/>
        <v>64</v>
      </c>
      <c r="D1039" s="141" t="str">
        <f t="shared" si="50"/>
        <v>Thể dục</v>
      </c>
      <c r="E1039" s="8" t="str">
        <f t="shared" si="51"/>
        <v>64Thể dục</v>
      </c>
      <c r="F1039" s="142">
        <v>64</v>
      </c>
      <c r="G1039" s="143" t="s">
        <v>15</v>
      </c>
      <c r="H1039" s="143"/>
      <c r="I1039" s="143"/>
      <c r="J1039" s="145" t="s">
        <v>492</v>
      </c>
      <c r="K1039" s="14"/>
    </row>
    <row r="1040" spans="3:11" x14ac:dyDescent="0.2">
      <c r="C1040" s="140">
        <f t="shared" si="52"/>
        <v>65</v>
      </c>
      <c r="D1040" s="141" t="str">
        <f t="shared" si="50"/>
        <v>Thể dục</v>
      </c>
      <c r="E1040" s="8" t="str">
        <f t="shared" si="51"/>
        <v>65Thể dục</v>
      </c>
      <c r="F1040" s="142">
        <v>65</v>
      </c>
      <c r="G1040" s="143" t="s">
        <v>15</v>
      </c>
      <c r="H1040" s="143"/>
      <c r="I1040" s="143"/>
      <c r="J1040" s="145" t="s">
        <v>491</v>
      </c>
      <c r="K1040" s="14"/>
    </row>
    <row r="1041" spans="3:16" x14ac:dyDescent="0.2">
      <c r="C1041" s="140">
        <f t="shared" si="52"/>
        <v>66</v>
      </c>
      <c r="D1041" s="141" t="str">
        <f t="shared" si="50"/>
        <v>Thể dục</v>
      </c>
      <c r="E1041" s="8" t="str">
        <f t="shared" si="51"/>
        <v>66Thể dục</v>
      </c>
      <c r="F1041" s="142">
        <v>66</v>
      </c>
      <c r="G1041" s="143" t="s">
        <v>15</v>
      </c>
      <c r="H1041" s="143"/>
      <c r="I1041" s="143"/>
      <c r="J1041" s="145" t="s">
        <v>491</v>
      </c>
      <c r="K1041" s="14"/>
    </row>
    <row r="1042" spans="3:16" x14ac:dyDescent="0.2">
      <c r="C1042" s="140">
        <f t="shared" si="52"/>
        <v>67</v>
      </c>
      <c r="D1042" s="141" t="str">
        <f t="shared" si="50"/>
        <v>Thể dục</v>
      </c>
      <c r="E1042" s="8" t="str">
        <f t="shared" si="51"/>
        <v>67Thể dục</v>
      </c>
      <c r="F1042" s="142">
        <v>67</v>
      </c>
      <c r="G1042" s="143" t="s">
        <v>15</v>
      </c>
      <c r="H1042" s="143"/>
      <c r="I1042" s="143"/>
      <c r="J1042" s="145" t="s">
        <v>493</v>
      </c>
      <c r="K1042" s="14"/>
    </row>
    <row r="1043" spans="3:16" x14ac:dyDescent="0.2">
      <c r="C1043" s="140">
        <f t="shared" si="52"/>
        <v>68</v>
      </c>
      <c r="D1043" s="141" t="str">
        <f t="shared" si="50"/>
        <v>Thể dục</v>
      </c>
      <c r="E1043" s="8" t="str">
        <f t="shared" si="51"/>
        <v>68Thể dục</v>
      </c>
      <c r="F1043" s="142">
        <v>68</v>
      </c>
      <c r="G1043" s="143" t="s">
        <v>15</v>
      </c>
      <c r="H1043" s="143"/>
      <c r="I1043" s="143"/>
      <c r="J1043" s="145" t="s">
        <v>494</v>
      </c>
      <c r="K1043" s="14"/>
    </row>
    <row r="1044" spans="3:16" x14ac:dyDescent="0.2">
      <c r="C1044" s="140">
        <f t="shared" si="52"/>
        <v>69</v>
      </c>
      <c r="D1044" s="141" t="str">
        <f t="shared" si="50"/>
        <v>Thể dục</v>
      </c>
      <c r="E1044" s="8" t="str">
        <f t="shared" si="51"/>
        <v>69Thể dục</v>
      </c>
      <c r="F1044" s="142">
        <v>69</v>
      </c>
      <c r="G1044" s="143" t="s">
        <v>15</v>
      </c>
      <c r="H1044" s="143"/>
      <c r="I1044" s="143"/>
      <c r="J1044" s="145" t="s">
        <v>495</v>
      </c>
      <c r="K1044" s="14"/>
    </row>
    <row r="1045" spans="3:16" x14ac:dyDescent="0.2">
      <c r="C1045" s="140">
        <f t="shared" si="52"/>
        <v>70</v>
      </c>
      <c r="D1045" s="141" t="str">
        <f t="shared" si="50"/>
        <v>Thể dục</v>
      </c>
      <c r="E1045" s="8" t="str">
        <f t="shared" si="51"/>
        <v>70Thể dục</v>
      </c>
      <c r="F1045" s="142">
        <v>70</v>
      </c>
      <c r="G1045" s="143" t="s">
        <v>15</v>
      </c>
      <c r="H1045" s="143"/>
      <c r="I1045" s="143"/>
      <c r="J1045" s="145" t="s">
        <v>494</v>
      </c>
      <c r="K1045" s="14"/>
    </row>
    <row r="1046" spans="3:16" x14ac:dyDescent="0.2">
      <c r="C1046" s="140">
        <f t="shared" si="52"/>
        <v>1</v>
      </c>
      <c r="D1046" s="141" t="str">
        <f t="shared" si="50"/>
        <v>Thủ công</v>
      </c>
      <c r="E1046" s="8" t="str">
        <f t="shared" si="51"/>
        <v>1Thủ công</v>
      </c>
      <c r="F1046" s="142">
        <v>1</v>
      </c>
      <c r="G1046" s="143" t="s">
        <v>133</v>
      </c>
      <c r="H1046" s="143"/>
      <c r="I1046" s="143"/>
      <c r="J1046" s="145" t="s">
        <v>496</v>
      </c>
      <c r="K1046" s="14" t="s">
        <v>515</v>
      </c>
    </row>
    <row r="1047" spans="3:16" x14ac:dyDescent="0.2">
      <c r="C1047" s="140">
        <f t="shared" si="52"/>
        <v>2</v>
      </c>
      <c r="D1047" s="141" t="str">
        <f t="shared" si="50"/>
        <v>Thủ công</v>
      </c>
      <c r="E1047" s="8" t="str">
        <f t="shared" si="51"/>
        <v>2Thủ công</v>
      </c>
      <c r="F1047" s="142">
        <v>2</v>
      </c>
      <c r="G1047" s="143" t="s">
        <v>133</v>
      </c>
      <c r="H1047" s="143"/>
      <c r="I1047" s="143"/>
      <c r="J1047" s="145" t="s">
        <v>496</v>
      </c>
      <c r="K1047" s="14" t="s">
        <v>515</v>
      </c>
    </row>
    <row r="1048" spans="3:16" x14ac:dyDescent="0.2">
      <c r="C1048" s="140">
        <f t="shared" si="52"/>
        <v>3</v>
      </c>
      <c r="D1048" s="141" t="str">
        <f t="shared" si="50"/>
        <v>Thủ công</v>
      </c>
      <c r="E1048" s="8" t="str">
        <f t="shared" si="51"/>
        <v>3Thủ công</v>
      </c>
      <c r="F1048" s="142">
        <v>3</v>
      </c>
      <c r="G1048" s="143" t="s">
        <v>133</v>
      </c>
      <c r="H1048" s="143"/>
      <c r="I1048" s="143"/>
      <c r="J1048" s="145" t="s">
        <v>497</v>
      </c>
      <c r="K1048" s="14" t="s">
        <v>515</v>
      </c>
    </row>
    <row r="1049" spans="3:16" x14ac:dyDescent="0.2">
      <c r="C1049" s="140">
        <f t="shared" si="52"/>
        <v>4</v>
      </c>
      <c r="D1049" s="141" t="str">
        <f t="shared" si="50"/>
        <v>Thủ công</v>
      </c>
      <c r="E1049" s="8" t="str">
        <f t="shared" si="51"/>
        <v>4Thủ công</v>
      </c>
      <c r="F1049" s="142">
        <v>4</v>
      </c>
      <c r="G1049" s="143" t="s">
        <v>133</v>
      </c>
      <c r="H1049" s="143"/>
      <c r="I1049" s="143"/>
      <c r="J1049" s="145" t="s">
        <v>497</v>
      </c>
      <c r="K1049" s="14" t="s">
        <v>515</v>
      </c>
    </row>
    <row r="1050" spans="3:16" x14ac:dyDescent="0.2">
      <c r="C1050" s="140">
        <f t="shared" si="52"/>
        <v>5</v>
      </c>
      <c r="D1050" s="141" t="str">
        <f t="shared" si="50"/>
        <v>Thủ công</v>
      </c>
      <c r="E1050" s="8" t="str">
        <f t="shared" si="51"/>
        <v>5Thủ công</v>
      </c>
      <c r="F1050" s="142">
        <v>5</v>
      </c>
      <c r="G1050" s="143" t="s">
        <v>133</v>
      </c>
      <c r="H1050" s="143"/>
      <c r="I1050" s="143"/>
      <c r="J1050" s="145" t="s">
        <v>498</v>
      </c>
      <c r="K1050" s="14" t="s">
        <v>515</v>
      </c>
      <c r="O1050" s="9"/>
      <c r="P1050" s="8"/>
    </row>
    <row r="1051" spans="3:16" x14ac:dyDescent="0.2">
      <c r="C1051" s="140">
        <f t="shared" si="52"/>
        <v>6</v>
      </c>
      <c r="D1051" s="141" t="str">
        <f t="shared" si="50"/>
        <v>Thủ công</v>
      </c>
      <c r="E1051" s="8" t="str">
        <f t="shared" si="51"/>
        <v>6Thủ công</v>
      </c>
      <c r="F1051" s="142">
        <v>6</v>
      </c>
      <c r="G1051" s="143" t="s">
        <v>133</v>
      </c>
      <c r="H1051" s="143"/>
      <c r="I1051" s="143"/>
      <c r="J1051" s="145" t="s">
        <v>498</v>
      </c>
      <c r="K1051" s="14" t="s">
        <v>515</v>
      </c>
      <c r="O1051" s="9"/>
      <c r="P1051" s="8"/>
    </row>
    <row r="1052" spans="3:16" x14ac:dyDescent="0.2">
      <c r="C1052" s="140">
        <f t="shared" si="52"/>
        <v>7</v>
      </c>
      <c r="D1052" s="141" t="str">
        <f t="shared" si="50"/>
        <v>Thủ công</v>
      </c>
      <c r="E1052" s="8" t="str">
        <f t="shared" si="51"/>
        <v>7Thủ công</v>
      </c>
      <c r="F1052" s="142">
        <v>7</v>
      </c>
      <c r="G1052" s="143" t="s">
        <v>133</v>
      </c>
      <c r="H1052" s="143"/>
      <c r="I1052" s="143"/>
      <c r="J1052" s="145" t="s">
        <v>499</v>
      </c>
      <c r="K1052" s="14" t="s">
        <v>515</v>
      </c>
      <c r="O1052" s="9"/>
      <c r="P1052" s="8"/>
    </row>
    <row r="1053" spans="3:16" x14ac:dyDescent="0.2">
      <c r="C1053" s="140">
        <f t="shared" si="52"/>
        <v>8</v>
      </c>
      <c r="D1053" s="141" t="str">
        <f t="shared" ref="D1053:D1116" si="53">+VLOOKUP(G1053,$L$10:$M$50,2,0)</f>
        <v>Thủ công</v>
      </c>
      <c r="E1053" s="8" t="str">
        <f t="shared" ref="E1053:E1116" si="54">+C1053&amp;D1053</f>
        <v>8Thủ công</v>
      </c>
      <c r="F1053" s="142">
        <v>8</v>
      </c>
      <c r="G1053" s="143" t="s">
        <v>133</v>
      </c>
      <c r="H1053" s="143"/>
      <c r="I1053" s="143"/>
      <c r="J1053" s="145" t="s">
        <v>499</v>
      </c>
      <c r="K1053" s="14" t="s">
        <v>515</v>
      </c>
      <c r="O1053" s="9"/>
      <c r="P1053" s="8"/>
    </row>
    <row r="1054" spans="3:16" x14ac:dyDescent="0.2">
      <c r="C1054" s="140">
        <f t="shared" si="52"/>
        <v>9</v>
      </c>
      <c r="D1054" s="141" t="str">
        <f t="shared" si="53"/>
        <v>Thủ công</v>
      </c>
      <c r="E1054" s="8" t="str">
        <f t="shared" si="54"/>
        <v>9Thủ công</v>
      </c>
      <c r="F1054" s="142">
        <v>9</v>
      </c>
      <c r="G1054" s="143" t="s">
        <v>133</v>
      </c>
      <c r="H1054" s="143"/>
      <c r="I1054" s="143"/>
      <c r="J1054" s="145" t="s">
        <v>500</v>
      </c>
      <c r="K1054" s="14" t="s">
        <v>515</v>
      </c>
      <c r="O1054" s="9"/>
      <c r="P1054" s="8"/>
    </row>
    <row r="1055" spans="3:16" x14ac:dyDescent="0.2">
      <c r="C1055" s="140">
        <f t="shared" si="52"/>
        <v>10</v>
      </c>
      <c r="D1055" s="141" t="str">
        <f t="shared" si="53"/>
        <v>Thủ công</v>
      </c>
      <c r="E1055" s="8" t="str">
        <f t="shared" si="54"/>
        <v>10Thủ công</v>
      </c>
      <c r="F1055" s="142">
        <v>10</v>
      </c>
      <c r="G1055" s="143" t="s">
        <v>133</v>
      </c>
      <c r="H1055" s="143"/>
      <c r="I1055" s="143"/>
      <c r="J1055" s="145" t="s">
        <v>500</v>
      </c>
      <c r="K1055" s="14" t="s">
        <v>515</v>
      </c>
      <c r="O1055" s="9"/>
      <c r="P1055" s="8"/>
    </row>
    <row r="1056" spans="3:16" x14ac:dyDescent="0.2">
      <c r="C1056" s="140">
        <f t="shared" si="52"/>
        <v>11</v>
      </c>
      <c r="D1056" s="141" t="str">
        <f t="shared" si="53"/>
        <v>Thủ công</v>
      </c>
      <c r="E1056" s="8" t="str">
        <f t="shared" si="54"/>
        <v>11Thủ công</v>
      </c>
      <c r="F1056" s="142">
        <v>11</v>
      </c>
      <c r="G1056" s="143" t="s">
        <v>133</v>
      </c>
      <c r="H1056" s="143"/>
      <c r="I1056" s="143"/>
      <c r="J1056" s="145" t="s">
        <v>501</v>
      </c>
      <c r="K1056" s="14" t="s">
        <v>515</v>
      </c>
      <c r="O1056" s="9"/>
      <c r="P1056" s="8"/>
    </row>
    <row r="1057" spans="3:16" x14ac:dyDescent="0.2">
      <c r="C1057" s="140">
        <f t="shared" si="52"/>
        <v>12</v>
      </c>
      <c r="D1057" s="141" t="str">
        <f t="shared" si="53"/>
        <v>Thủ công</v>
      </c>
      <c r="E1057" s="8" t="str">
        <f t="shared" si="54"/>
        <v>12Thủ công</v>
      </c>
      <c r="F1057" s="142">
        <v>12</v>
      </c>
      <c r="G1057" s="143" t="s">
        <v>133</v>
      </c>
      <c r="H1057" s="143"/>
      <c r="I1057" s="143"/>
      <c r="J1057" s="145" t="s">
        <v>501</v>
      </c>
      <c r="K1057" s="14" t="s">
        <v>515</v>
      </c>
      <c r="O1057" s="9"/>
      <c r="P1057" s="8"/>
    </row>
    <row r="1058" spans="3:16" x14ac:dyDescent="0.2">
      <c r="C1058" s="140">
        <f t="shared" si="52"/>
        <v>13</v>
      </c>
      <c r="D1058" s="141" t="str">
        <f t="shared" si="53"/>
        <v>Thủ công</v>
      </c>
      <c r="E1058" s="8" t="str">
        <f t="shared" si="54"/>
        <v>13Thủ công</v>
      </c>
      <c r="F1058" s="142">
        <v>13</v>
      </c>
      <c r="G1058" s="143" t="s">
        <v>133</v>
      </c>
      <c r="H1058" s="143"/>
      <c r="I1058" s="143"/>
      <c r="J1058" s="145" t="s">
        <v>502</v>
      </c>
      <c r="K1058" s="14" t="s">
        <v>515</v>
      </c>
      <c r="O1058" s="9"/>
      <c r="P1058" s="8"/>
    </row>
    <row r="1059" spans="3:16" x14ac:dyDescent="0.2">
      <c r="C1059" s="140">
        <f t="shared" si="52"/>
        <v>14</v>
      </c>
      <c r="D1059" s="141" t="str">
        <f t="shared" si="53"/>
        <v>Thủ công</v>
      </c>
      <c r="E1059" s="8" t="str">
        <f t="shared" si="54"/>
        <v>14Thủ công</v>
      </c>
      <c r="F1059" s="142">
        <v>14</v>
      </c>
      <c r="G1059" s="143" t="s">
        <v>133</v>
      </c>
      <c r="H1059" s="143"/>
      <c r="I1059" s="143"/>
      <c r="J1059" s="145" t="s">
        <v>502</v>
      </c>
      <c r="K1059" s="14" t="s">
        <v>515</v>
      </c>
      <c r="O1059" s="9"/>
      <c r="P1059" s="8"/>
    </row>
    <row r="1060" spans="3:16" x14ac:dyDescent="0.2">
      <c r="C1060" s="140">
        <f t="shared" si="52"/>
        <v>15</v>
      </c>
      <c r="D1060" s="141" t="str">
        <f t="shared" si="53"/>
        <v>Thủ công</v>
      </c>
      <c r="E1060" s="8" t="str">
        <f t="shared" si="54"/>
        <v>15Thủ công</v>
      </c>
      <c r="F1060" s="142">
        <v>15</v>
      </c>
      <c r="G1060" s="143" t="s">
        <v>133</v>
      </c>
      <c r="H1060" s="143"/>
      <c r="I1060" s="143"/>
      <c r="J1060" s="145" t="s">
        <v>503</v>
      </c>
      <c r="K1060" s="14" t="s">
        <v>515</v>
      </c>
      <c r="O1060" s="9"/>
      <c r="P1060" s="8"/>
    </row>
    <row r="1061" spans="3:16" x14ac:dyDescent="0.2">
      <c r="C1061" s="140">
        <f t="shared" si="52"/>
        <v>16</v>
      </c>
      <c r="D1061" s="141" t="str">
        <f t="shared" si="53"/>
        <v>Thủ công</v>
      </c>
      <c r="E1061" s="8" t="str">
        <f t="shared" si="54"/>
        <v>16Thủ công</v>
      </c>
      <c r="F1061" s="142">
        <v>16</v>
      </c>
      <c r="G1061" s="143" t="s">
        <v>133</v>
      </c>
      <c r="H1061" s="143"/>
      <c r="I1061" s="143"/>
      <c r="J1061" s="145" t="s">
        <v>503</v>
      </c>
      <c r="K1061" s="14" t="s">
        <v>515</v>
      </c>
      <c r="O1061" s="9"/>
      <c r="P1061" s="8"/>
    </row>
    <row r="1062" spans="3:16" x14ac:dyDescent="0.2">
      <c r="C1062" s="140">
        <f t="shared" si="52"/>
        <v>17</v>
      </c>
      <c r="D1062" s="141" t="str">
        <f t="shared" si="53"/>
        <v>Thủ công</v>
      </c>
      <c r="E1062" s="8" t="str">
        <f t="shared" si="54"/>
        <v>17Thủ công</v>
      </c>
      <c r="F1062" s="142">
        <v>17</v>
      </c>
      <c r="G1062" s="143" t="s">
        <v>133</v>
      </c>
      <c r="H1062" s="143"/>
      <c r="I1062" s="143"/>
      <c r="J1062" s="145" t="s">
        <v>504</v>
      </c>
      <c r="K1062" s="14" t="s">
        <v>515</v>
      </c>
      <c r="O1062" s="9"/>
      <c r="P1062" s="8"/>
    </row>
    <row r="1063" spans="3:16" x14ac:dyDescent="0.2">
      <c r="C1063" s="140">
        <f t="shared" si="52"/>
        <v>18</v>
      </c>
      <c r="D1063" s="141" t="str">
        <f t="shared" si="53"/>
        <v>Thủ công</v>
      </c>
      <c r="E1063" s="8" t="str">
        <f t="shared" si="54"/>
        <v>18Thủ công</v>
      </c>
      <c r="F1063" s="142">
        <v>18</v>
      </c>
      <c r="G1063" s="143" t="s">
        <v>133</v>
      </c>
      <c r="H1063" s="143"/>
      <c r="I1063" s="143"/>
      <c r="J1063" s="145" t="s">
        <v>504</v>
      </c>
      <c r="K1063" s="14" t="s">
        <v>515</v>
      </c>
      <c r="O1063" s="9"/>
      <c r="P1063" s="8"/>
    </row>
    <row r="1064" spans="3:16" x14ac:dyDescent="0.2">
      <c r="C1064" s="140">
        <f t="shared" si="52"/>
        <v>19</v>
      </c>
      <c r="D1064" s="141" t="str">
        <f t="shared" si="53"/>
        <v>Thủ công</v>
      </c>
      <c r="E1064" s="8" t="str">
        <f t="shared" si="54"/>
        <v>19Thủ công</v>
      </c>
      <c r="F1064" s="142">
        <v>19</v>
      </c>
      <c r="G1064" s="143" t="s">
        <v>133</v>
      </c>
      <c r="H1064" s="143"/>
      <c r="I1064" s="143"/>
      <c r="J1064" s="145" t="s">
        <v>505</v>
      </c>
      <c r="K1064" s="14" t="s">
        <v>515</v>
      </c>
      <c r="O1064" s="9"/>
      <c r="P1064" s="8"/>
    </row>
    <row r="1065" spans="3:16" x14ac:dyDescent="0.2">
      <c r="C1065" s="140">
        <f t="shared" si="52"/>
        <v>20</v>
      </c>
      <c r="D1065" s="141" t="str">
        <f t="shared" si="53"/>
        <v>Thủ công</v>
      </c>
      <c r="E1065" s="8" t="str">
        <f t="shared" si="54"/>
        <v>20Thủ công</v>
      </c>
      <c r="F1065" s="142">
        <v>20</v>
      </c>
      <c r="G1065" s="143" t="s">
        <v>133</v>
      </c>
      <c r="H1065" s="143"/>
      <c r="I1065" s="143"/>
      <c r="J1065" s="145" t="s">
        <v>505</v>
      </c>
      <c r="K1065" s="14" t="s">
        <v>515</v>
      </c>
      <c r="O1065" s="9"/>
      <c r="P1065" s="8"/>
    </row>
    <row r="1066" spans="3:16" x14ac:dyDescent="0.2">
      <c r="C1066" s="140">
        <f t="shared" si="52"/>
        <v>21</v>
      </c>
      <c r="D1066" s="141" t="str">
        <f t="shared" si="53"/>
        <v>Thủ công</v>
      </c>
      <c r="E1066" s="8" t="str">
        <f t="shared" si="54"/>
        <v>21Thủ công</v>
      </c>
      <c r="F1066" s="142">
        <v>21</v>
      </c>
      <c r="G1066" s="143" t="s">
        <v>133</v>
      </c>
      <c r="H1066" s="143"/>
      <c r="I1066" s="143"/>
      <c r="J1066" s="145" t="s">
        <v>506</v>
      </c>
      <c r="K1066" s="14" t="s">
        <v>515</v>
      </c>
      <c r="O1066" s="9"/>
      <c r="P1066" s="8"/>
    </row>
    <row r="1067" spans="3:16" x14ac:dyDescent="0.2">
      <c r="C1067" s="140">
        <f t="shared" si="52"/>
        <v>22</v>
      </c>
      <c r="D1067" s="141" t="str">
        <f t="shared" si="53"/>
        <v>Thủ công</v>
      </c>
      <c r="E1067" s="8" t="str">
        <f t="shared" si="54"/>
        <v>22Thủ công</v>
      </c>
      <c r="F1067" s="142">
        <v>22</v>
      </c>
      <c r="G1067" s="143" t="s">
        <v>133</v>
      </c>
      <c r="H1067" s="143"/>
      <c r="I1067" s="143"/>
      <c r="J1067" s="145" t="s">
        <v>506</v>
      </c>
      <c r="K1067" s="14" t="s">
        <v>515</v>
      </c>
      <c r="O1067" s="9"/>
      <c r="P1067" s="8"/>
    </row>
    <row r="1068" spans="3:16" x14ac:dyDescent="0.2">
      <c r="C1068" s="140">
        <f t="shared" si="52"/>
        <v>23</v>
      </c>
      <c r="D1068" s="141" t="str">
        <f t="shared" si="53"/>
        <v>Thủ công</v>
      </c>
      <c r="E1068" s="8" t="str">
        <f t="shared" si="54"/>
        <v>23Thủ công</v>
      </c>
      <c r="F1068" s="142">
        <v>23</v>
      </c>
      <c r="G1068" s="143" t="s">
        <v>133</v>
      </c>
      <c r="H1068" s="143"/>
      <c r="I1068" s="143"/>
      <c r="J1068" s="145" t="s">
        <v>507</v>
      </c>
      <c r="K1068" s="14" t="s">
        <v>515</v>
      </c>
      <c r="O1068" s="9"/>
      <c r="P1068" s="8"/>
    </row>
    <row r="1069" spans="3:16" x14ac:dyDescent="0.2">
      <c r="C1069" s="140">
        <f t="shared" si="52"/>
        <v>24</v>
      </c>
      <c r="D1069" s="141" t="str">
        <f t="shared" si="53"/>
        <v>Thủ công</v>
      </c>
      <c r="E1069" s="8" t="str">
        <f t="shared" si="54"/>
        <v>24Thủ công</v>
      </c>
      <c r="F1069" s="142">
        <v>24</v>
      </c>
      <c r="G1069" s="143" t="s">
        <v>133</v>
      </c>
      <c r="H1069" s="142"/>
      <c r="I1069" s="142"/>
      <c r="J1069" s="145" t="s">
        <v>507</v>
      </c>
      <c r="K1069" s="14" t="s">
        <v>515</v>
      </c>
      <c r="O1069" s="9"/>
      <c r="P1069" s="8"/>
    </row>
    <row r="1070" spans="3:16" x14ac:dyDescent="0.2">
      <c r="C1070" s="140">
        <f t="shared" si="52"/>
        <v>25</v>
      </c>
      <c r="D1070" s="141" t="str">
        <f t="shared" si="53"/>
        <v>Thủ công</v>
      </c>
      <c r="E1070" s="8" t="str">
        <f t="shared" si="54"/>
        <v>25Thủ công</v>
      </c>
      <c r="F1070" s="142">
        <v>25</v>
      </c>
      <c r="G1070" s="143" t="s">
        <v>133</v>
      </c>
      <c r="H1070" s="143"/>
      <c r="I1070" s="143"/>
      <c r="J1070" s="145" t="s">
        <v>508</v>
      </c>
      <c r="K1070" s="14" t="s">
        <v>515</v>
      </c>
      <c r="O1070" s="9"/>
      <c r="P1070" s="8"/>
    </row>
    <row r="1071" spans="3:16" x14ac:dyDescent="0.2">
      <c r="C1071" s="140">
        <f t="shared" si="52"/>
        <v>26</v>
      </c>
      <c r="D1071" s="141" t="str">
        <f t="shared" si="53"/>
        <v>Thủ công</v>
      </c>
      <c r="E1071" s="8" t="str">
        <f t="shared" si="54"/>
        <v>26Thủ công</v>
      </c>
      <c r="F1071" s="142">
        <v>26</v>
      </c>
      <c r="G1071" s="143" t="s">
        <v>133</v>
      </c>
      <c r="H1071" s="143"/>
      <c r="I1071" s="143"/>
      <c r="J1071" s="145" t="s">
        <v>508</v>
      </c>
      <c r="K1071" s="14" t="s">
        <v>515</v>
      </c>
      <c r="O1071" s="9"/>
      <c r="P1071" s="8"/>
    </row>
    <row r="1072" spans="3:16" x14ac:dyDescent="0.2">
      <c r="C1072" s="140">
        <f t="shared" si="52"/>
        <v>27</v>
      </c>
      <c r="D1072" s="141" t="str">
        <f t="shared" si="53"/>
        <v>Thủ công</v>
      </c>
      <c r="E1072" s="8" t="str">
        <f t="shared" si="54"/>
        <v>27Thủ công</v>
      </c>
      <c r="F1072" s="142">
        <v>27</v>
      </c>
      <c r="G1072" s="143" t="s">
        <v>133</v>
      </c>
      <c r="H1072" s="143"/>
      <c r="I1072" s="143"/>
      <c r="J1072" s="145" t="s">
        <v>509</v>
      </c>
      <c r="K1072" s="14" t="s">
        <v>515</v>
      </c>
      <c r="O1072" s="9"/>
      <c r="P1072" s="8"/>
    </row>
    <row r="1073" spans="3:16" x14ac:dyDescent="0.2">
      <c r="C1073" s="140">
        <f t="shared" si="52"/>
        <v>28</v>
      </c>
      <c r="D1073" s="141" t="str">
        <f t="shared" si="53"/>
        <v>Thủ công</v>
      </c>
      <c r="E1073" s="8" t="str">
        <f t="shared" si="54"/>
        <v>28Thủ công</v>
      </c>
      <c r="F1073" s="142">
        <v>28</v>
      </c>
      <c r="G1073" s="143" t="s">
        <v>133</v>
      </c>
      <c r="H1073" s="143"/>
      <c r="I1073" s="143"/>
      <c r="J1073" s="145" t="s">
        <v>509</v>
      </c>
      <c r="K1073" s="14" t="s">
        <v>515</v>
      </c>
      <c r="O1073" s="9"/>
      <c r="P1073" s="8"/>
    </row>
    <row r="1074" spans="3:16" x14ac:dyDescent="0.2">
      <c r="C1074" s="140">
        <f t="shared" si="52"/>
        <v>29</v>
      </c>
      <c r="D1074" s="141" t="str">
        <f t="shared" si="53"/>
        <v>Thủ công</v>
      </c>
      <c r="E1074" s="8" t="str">
        <f t="shared" si="54"/>
        <v>29Thủ công</v>
      </c>
      <c r="F1074" s="142">
        <v>29</v>
      </c>
      <c r="G1074" s="143" t="s">
        <v>133</v>
      </c>
      <c r="H1074" s="143"/>
      <c r="I1074" s="143"/>
      <c r="J1074" s="147" t="s">
        <v>510</v>
      </c>
      <c r="K1074" s="14" t="s">
        <v>515</v>
      </c>
      <c r="O1074" s="9"/>
      <c r="P1074" s="8"/>
    </row>
    <row r="1075" spans="3:16" x14ac:dyDescent="0.2">
      <c r="C1075" s="140">
        <f t="shared" si="52"/>
        <v>30</v>
      </c>
      <c r="D1075" s="141" t="str">
        <f t="shared" si="53"/>
        <v>Thủ công</v>
      </c>
      <c r="E1075" s="8" t="str">
        <f t="shared" si="54"/>
        <v>30Thủ công</v>
      </c>
      <c r="F1075" s="142">
        <v>30</v>
      </c>
      <c r="G1075" s="143" t="s">
        <v>133</v>
      </c>
      <c r="H1075" s="143"/>
      <c r="I1075" s="143"/>
      <c r="J1075" s="145" t="s">
        <v>510</v>
      </c>
      <c r="K1075" s="14" t="s">
        <v>515</v>
      </c>
      <c r="O1075" s="9"/>
      <c r="P1075" s="8"/>
    </row>
    <row r="1076" spans="3:16" x14ac:dyDescent="0.2">
      <c r="C1076" s="140">
        <f t="shared" si="52"/>
        <v>31</v>
      </c>
      <c r="D1076" s="141" t="str">
        <f t="shared" si="53"/>
        <v>Thủ công</v>
      </c>
      <c r="E1076" s="8" t="str">
        <f t="shared" si="54"/>
        <v>31Thủ công</v>
      </c>
      <c r="F1076" s="142">
        <v>31</v>
      </c>
      <c r="G1076" s="143" t="s">
        <v>133</v>
      </c>
      <c r="H1076" s="143"/>
      <c r="I1076" s="143"/>
      <c r="J1076" s="147" t="s">
        <v>511</v>
      </c>
      <c r="K1076" s="14" t="s">
        <v>515</v>
      </c>
      <c r="O1076" s="9"/>
      <c r="P1076" s="8"/>
    </row>
    <row r="1077" spans="3:16" x14ac:dyDescent="0.2">
      <c r="C1077" s="140">
        <f t="shared" si="52"/>
        <v>32</v>
      </c>
      <c r="D1077" s="141" t="str">
        <f t="shared" si="53"/>
        <v>Thủ công</v>
      </c>
      <c r="E1077" s="8" t="str">
        <f t="shared" si="54"/>
        <v>32Thủ công</v>
      </c>
      <c r="F1077" s="142">
        <v>32</v>
      </c>
      <c r="G1077" s="143" t="s">
        <v>133</v>
      </c>
      <c r="H1077" s="143"/>
      <c r="I1077" s="143"/>
      <c r="J1077" s="145" t="s">
        <v>511</v>
      </c>
      <c r="K1077" s="14" t="s">
        <v>515</v>
      </c>
      <c r="O1077" s="9"/>
      <c r="P1077" s="8"/>
    </row>
    <row r="1078" spans="3:16" ht="25.5" x14ac:dyDescent="0.2">
      <c r="C1078" s="140">
        <f t="shared" si="52"/>
        <v>33</v>
      </c>
      <c r="D1078" s="141" t="str">
        <f t="shared" si="53"/>
        <v>Thủ công</v>
      </c>
      <c r="E1078" s="8" t="str">
        <f t="shared" si="54"/>
        <v>33Thủ công</v>
      </c>
      <c r="F1078" s="142">
        <v>33</v>
      </c>
      <c r="G1078" s="143" t="s">
        <v>133</v>
      </c>
      <c r="H1078" s="143"/>
      <c r="I1078" s="143"/>
      <c r="J1078" s="147" t="s">
        <v>512</v>
      </c>
      <c r="K1078" s="14" t="s">
        <v>515</v>
      </c>
      <c r="O1078" s="9"/>
      <c r="P1078" s="8"/>
    </row>
    <row r="1079" spans="3:16" x14ac:dyDescent="0.2">
      <c r="C1079" s="140">
        <f t="shared" si="52"/>
        <v>34</v>
      </c>
      <c r="D1079" s="141" t="str">
        <f t="shared" si="53"/>
        <v>Thủ công</v>
      </c>
      <c r="E1079" s="8" t="str">
        <f t="shared" si="54"/>
        <v>34Thủ công</v>
      </c>
      <c r="F1079" s="142">
        <v>34</v>
      </c>
      <c r="G1079" s="143" t="s">
        <v>133</v>
      </c>
      <c r="H1079" s="143"/>
      <c r="I1079" s="143"/>
      <c r="J1079" s="145" t="s">
        <v>512</v>
      </c>
      <c r="K1079" s="14" t="s">
        <v>515</v>
      </c>
      <c r="O1079" s="9"/>
      <c r="P1079" s="8"/>
    </row>
    <row r="1080" spans="3:16" x14ac:dyDescent="0.2">
      <c r="C1080" s="140">
        <f t="shared" si="52"/>
        <v>35</v>
      </c>
      <c r="D1080" s="141" t="str">
        <f t="shared" si="53"/>
        <v>Thủ công</v>
      </c>
      <c r="E1080" s="8" t="str">
        <f t="shared" si="54"/>
        <v>35Thủ công</v>
      </c>
      <c r="F1080" s="142">
        <v>35</v>
      </c>
      <c r="G1080" s="143" t="s">
        <v>133</v>
      </c>
      <c r="H1080" s="143"/>
      <c r="I1080" s="143"/>
      <c r="J1080" s="145" t="s">
        <v>513</v>
      </c>
      <c r="K1080" s="14" t="s">
        <v>515</v>
      </c>
      <c r="O1080" s="9"/>
      <c r="P1080" s="8"/>
    </row>
    <row r="1081" spans="3:16" x14ac:dyDescent="0.2">
      <c r="C1081" s="140">
        <f t="shared" si="52"/>
        <v>1</v>
      </c>
      <c r="D1081" s="141" t="e">
        <f t="shared" si="53"/>
        <v>#N/A</v>
      </c>
      <c r="E1081" s="8" t="e">
        <f t="shared" si="54"/>
        <v>#N/A</v>
      </c>
      <c r="F1081" s="142"/>
      <c r="G1081" s="143"/>
      <c r="H1081" s="143"/>
      <c r="I1081" s="143"/>
      <c r="J1081" s="147"/>
      <c r="K1081" s="143"/>
      <c r="O1081" s="9"/>
      <c r="P1081" s="8"/>
    </row>
    <row r="1082" spans="3:16" x14ac:dyDescent="0.2">
      <c r="C1082" s="140">
        <f t="shared" si="52"/>
        <v>2</v>
      </c>
      <c r="D1082" s="141" t="e">
        <f t="shared" si="53"/>
        <v>#N/A</v>
      </c>
      <c r="E1082" s="8" t="e">
        <f t="shared" si="54"/>
        <v>#N/A</v>
      </c>
      <c r="F1082" s="142"/>
      <c r="G1082" s="143"/>
      <c r="H1082" s="143"/>
      <c r="I1082" s="143"/>
      <c r="J1082" s="147"/>
      <c r="K1082" s="143"/>
      <c r="O1082" s="9"/>
      <c r="P1082" s="8"/>
    </row>
    <row r="1083" spans="3:16" x14ac:dyDescent="0.2">
      <c r="C1083" s="140">
        <f t="shared" si="52"/>
        <v>3</v>
      </c>
      <c r="D1083" s="141" t="e">
        <f t="shared" si="53"/>
        <v>#N/A</v>
      </c>
      <c r="E1083" s="8" t="e">
        <f t="shared" si="54"/>
        <v>#N/A</v>
      </c>
      <c r="F1083" s="142"/>
      <c r="G1083" s="143"/>
      <c r="H1083" s="143"/>
      <c r="I1083" s="143"/>
      <c r="J1083" s="147"/>
      <c r="K1083" s="143"/>
      <c r="O1083" s="9"/>
      <c r="P1083" s="8"/>
    </row>
    <row r="1084" spans="3:16" x14ac:dyDescent="0.2">
      <c r="C1084" s="140">
        <f t="shared" si="52"/>
        <v>4</v>
      </c>
      <c r="D1084" s="141" t="e">
        <f t="shared" si="53"/>
        <v>#N/A</v>
      </c>
      <c r="E1084" s="8" t="e">
        <f t="shared" si="54"/>
        <v>#N/A</v>
      </c>
      <c r="F1084" s="142"/>
      <c r="G1084" s="143"/>
      <c r="H1084" s="143"/>
      <c r="I1084" s="143"/>
      <c r="J1084" s="145"/>
      <c r="K1084" s="143"/>
      <c r="O1084" s="9"/>
      <c r="P1084" s="8"/>
    </row>
    <row r="1085" spans="3:16" x14ac:dyDescent="0.2">
      <c r="C1085" s="140">
        <f t="shared" si="52"/>
        <v>5</v>
      </c>
      <c r="D1085" s="141" t="e">
        <f t="shared" si="53"/>
        <v>#N/A</v>
      </c>
      <c r="E1085" s="8" t="e">
        <f t="shared" si="54"/>
        <v>#N/A</v>
      </c>
      <c r="F1085" s="142"/>
      <c r="G1085" s="143"/>
      <c r="H1085" s="143"/>
      <c r="I1085" s="143"/>
      <c r="J1085" s="145"/>
      <c r="K1085" s="143"/>
      <c r="O1085" s="9"/>
      <c r="P1085" s="8"/>
    </row>
    <row r="1086" spans="3:16" x14ac:dyDescent="0.2">
      <c r="C1086" s="140">
        <f t="shared" si="52"/>
        <v>6</v>
      </c>
      <c r="D1086" s="141" t="e">
        <f t="shared" si="53"/>
        <v>#N/A</v>
      </c>
      <c r="E1086" s="8" t="e">
        <f t="shared" si="54"/>
        <v>#N/A</v>
      </c>
      <c r="F1086" s="142"/>
      <c r="G1086" s="143"/>
      <c r="H1086" s="143"/>
      <c r="I1086" s="143"/>
      <c r="J1086" s="145"/>
      <c r="K1086" s="143"/>
      <c r="O1086" s="9"/>
      <c r="P1086" s="8"/>
    </row>
    <row r="1087" spans="3:16" x14ac:dyDescent="0.2">
      <c r="C1087" s="140">
        <f t="shared" si="52"/>
        <v>7</v>
      </c>
      <c r="D1087" s="141" t="e">
        <f t="shared" si="53"/>
        <v>#N/A</v>
      </c>
      <c r="E1087" s="8" t="e">
        <f t="shared" si="54"/>
        <v>#N/A</v>
      </c>
      <c r="F1087" s="142"/>
      <c r="G1087" s="143"/>
      <c r="H1087" s="143"/>
      <c r="I1087" s="143"/>
      <c r="J1087" s="145"/>
      <c r="K1087" s="143"/>
      <c r="O1087" s="9"/>
      <c r="P1087" s="8"/>
    </row>
    <row r="1088" spans="3:16" x14ac:dyDescent="0.2">
      <c r="C1088" s="140">
        <f t="shared" si="52"/>
        <v>8</v>
      </c>
      <c r="D1088" s="141" t="e">
        <f t="shared" si="53"/>
        <v>#N/A</v>
      </c>
      <c r="E1088" s="8" t="e">
        <f t="shared" si="54"/>
        <v>#N/A</v>
      </c>
      <c r="F1088" s="142"/>
      <c r="G1088" s="143"/>
      <c r="H1088" s="143"/>
      <c r="I1088" s="143"/>
      <c r="J1088" s="145"/>
      <c r="K1088" s="143"/>
      <c r="O1088" s="9"/>
      <c r="P1088" s="8"/>
    </row>
    <row r="1089" spans="3:16" x14ac:dyDescent="0.2">
      <c r="C1089" s="140">
        <f t="shared" si="52"/>
        <v>9</v>
      </c>
      <c r="D1089" s="141" t="e">
        <f t="shared" si="53"/>
        <v>#N/A</v>
      </c>
      <c r="E1089" s="8" t="e">
        <f t="shared" si="54"/>
        <v>#N/A</v>
      </c>
      <c r="F1089" s="142"/>
      <c r="G1089" s="143"/>
      <c r="H1089" s="143"/>
      <c r="I1089" s="143"/>
      <c r="J1089" s="145"/>
      <c r="K1089" s="143"/>
      <c r="O1089" s="9"/>
      <c r="P1089" s="8"/>
    </row>
    <row r="1090" spans="3:16" x14ac:dyDescent="0.2">
      <c r="C1090" s="140">
        <f t="shared" si="52"/>
        <v>10</v>
      </c>
      <c r="D1090" s="141" t="e">
        <f t="shared" si="53"/>
        <v>#N/A</v>
      </c>
      <c r="E1090" s="8" t="e">
        <f t="shared" si="54"/>
        <v>#N/A</v>
      </c>
      <c r="F1090" s="142"/>
      <c r="G1090" s="143"/>
      <c r="H1090" s="143"/>
      <c r="I1090" s="143"/>
      <c r="J1090" s="145"/>
      <c r="K1090" s="143"/>
      <c r="O1090" s="9"/>
      <c r="P1090" s="8"/>
    </row>
    <row r="1091" spans="3:16" x14ac:dyDescent="0.2">
      <c r="C1091" s="140">
        <f t="shared" si="52"/>
        <v>11</v>
      </c>
      <c r="D1091" s="141" t="e">
        <f t="shared" si="53"/>
        <v>#N/A</v>
      </c>
      <c r="E1091" s="8" t="e">
        <f t="shared" si="54"/>
        <v>#N/A</v>
      </c>
      <c r="F1091" s="142"/>
      <c r="G1091" s="143"/>
      <c r="H1091" s="143"/>
      <c r="I1091" s="143"/>
      <c r="J1091" s="145"/>
      <c r="K1091" s="143"/>
      <c r="O1091" s="9"/>
      <c r="P1091" s="8"/>
    </row>
    <row r="1092" spans="3:16" x14ac:dyDescent="0.2">
      <c r="C1092" s="140">
        <f t="shared" si="52"/>
        <v>12</v>
      </c>
      <c r="D1092" s="141" t="e">
        <f t="shared" si="53"/>
        <v>#N/A</v>
      </c>
      <c r="E1092" s="8" t="e">
        <f t="shared" si="54"/>
        <v>#N/A</v>
      </c>
      <c r="F1092" s="142"/>
      <c r="G1092" s="143"/>
      <c r="H1092" s="143"/>
      <c r="I1092" s="143"/>
      <c r="J1092" s="145"/>
      <c r="K1092" s="143"/>
      <c r="O1092" s="9"/>
      <c r="P1092" s="8"/>
    </row>
    <row r="1093" spans="3:16" x14ac:dyDescent="0.2">
      <c r="C1093" s="140">
        <f t="shared" si="52"/>
        <v>13</v>
      </c>
      <c r="D1093" s="141" t="e">
        <f t="shared" si="53"/>
        <v>#N/A</v>
      </c>
      <c r="E1093" s="8" t="e">
        <f t="shared" si="54"/>
        <v>#N/A</v>
      </c>
      <c r="F1093" s="142"/>
      <c r="G1093" s="143"/>
      <c r="H1093" s="143"/>
      <c r="I1093" s="143"/>
      <c r="J1093" s="145"/>
      <c r="K1093" s="143"/>
      <c r="O1093" s="9"/>
      <c r="P1093" s="8"/>
    </row>
    <row r="1094" spans="3:16" x14ac:dyDescent="0.2">
      <c r="C1094" s="140">
        <f t="shared" si="52"/>
        <v>14</v>
      </c>
      <c r="D1094" s="141" t="e">
        <f t="shared" si="53"/>
        <v>#N/A</v>
      </c>
      <c r="E1094" s="8" t="e">
        <f t="shared" si="54"/>
        <v>#N/A</v>
      </c>
      <c r="F1094" s="142"/>
      <c r="G1094" s="143"/>
      <c r="H1094" s="143"/>
      <c r="I1094" s="143"/>
      <c r="J1094" s="145"/>
      <c r="K1094" s="143"/>
      <c r="O1094" s="9"/>
      <c r="P1094" s="8"/>
    </row>
    <row r="1095" spans="3:16" x14ac:dyDescent="0.2">
      <c r="C1095" s="140">
        <f t="shared" si="52"/>
        <v>15</v>
      </c>
      <c r="D1095" s="141" t="e">
        <f t="shared" si="53"/>
        <v>#N/A</v>
      </c>
      <c r="E1095" s="8" t="e">
        <f t="shared" si="54"/>
        <v>#N/A</v>
      </c>
      <c r="F1095" s="142"/>
      <c r="G1095" s="143"/>
      <c r="H1095" s="143"/>
      <c r="I1095" s="143"/>
      <c r="J1095" s="145"/>
      <c r="K1095" s="143"/>
      <c r="O1095" s="9"/>
      <c r="P1095" s="8"/>
    </row>
    <row r="1096" spans="3:16" x14ac:dyDescent="0.2">
      <c r="C1096" s="140">
        <f t="shared" si="52"/>
        <v>16</v>
      </c>
      <c r="D1096" s="141" t="e">
        <f t="shared" si="53"/>
        <v>#N/A</v>
      </c>
      <c r="E1096" s="8" t="e">
        <f t="shared" si="54"/>
        <v>#N/A</v>
      </c>
      <c r="F1096" s="142"/>
      <c r="G1096" s="143"/>
      <c r="H1096" s="143"/>
      <c r="I1096" s="143"/>
      <c r="J1096" s="145"/>
      <c r="K1096" s="143"/>
      <c r="O1096" s="9"/>
      <c r="P1096" s="8"/>
    </row>
    <row r="1097" spans="3:16" x14ac:dyDescent="0.2">
      <c r="C1097" s="140">
        <f t="shared" si="52"/>
        <v>17</v>
      </c>
      <c r="D1097" s="141" t="e">
        <f t="shared" si="53"/>
        <v>#N/A</v>
      </c>
      <c r="E1097" s="8" t="e">
        <f t="shared" si="54"/>
        <v>#N/A</v>
      </c>
      <c r="F1097" s="142"/>
      <c r="G1097" s="143"/>
      <c r="H1097" s="143"/>
      <c r="I1097" s="143"/>
      <c r="J1097" s="145"/>
      <c r="K1097" s="143"/>
      <c r="O1097" s="9"/>
      <c r="P1097" s="8"/>
    </row>
    <row r="1098" spans="3:16" x14ac:dyDescent="0.2">
      <c r="C1098" s="140">
        <f t="shared" si="52"/>
        <v>18</v>
      </c>
      <c r="D1098" s="141" t="e">
        <f t="shared" si="53"/>
        <v>#N/A</v>
      </c>
      <c r="E1098" s="8" t="e">
        <f t="shared" si="54"/>
        <v>#N/A</v>
      </c>
      <c r="F1098" s="142"/>
      <c r="G1098" s="143"/>
      <c r="H1098" s="143"/>
      <c r="I1098" s="143"/>
      <c r="J1098" s="145"/>
      <c r="K1098" s="143"/>
      <c r="O1098" s="9"/>
      <c r="P1098" s="8"/>
    </row>
    <row r="1099" spans="3:16" x14ac:dyDescent="0.2">
      <c r="C1099" s="140">
        <f t="shared" ref="C1099:C1162" si="55">IF(G1099&lt;&gt;G1098,1,C1098+1)</f>
        <v>19</v>
      </c>
      <c r="D1099" s="141" t="e">
        <f t="shared" si="53"/>
        <v>#N/A</v>
      </c>
      <c r="E1099" s="8" t="e">
        <f t="shared" si="54"/>
        <v>#N/A</v>
      </c>
      <c r="F1099" s="142"/>
      <c r="G1099" s="143"/>
      <c r="H1099" s="143"/>
      <c r="I1099" s="143"/>
      <c r="J1099" s="145"/>
      <c r="K1099" s="143"/>
      <c r="O1099" s="9"/>
      <c r="P1099" s="8"/>
    </row>
    <row r="1100" spans="3:16" x14ac:dyDescent="0.2">
      <c r="C1100" s="140">
        <f t="shared" si="55"/>
        <v>20</v>
      </c>
      <c r="D1100" s="141" t="e">
        <f t="shared" si="53"/>
        <v>#N/A</v>
      </c>
      <c r="E1100" s="8" t="e">
        <f t="shared" si="54"/>
        <v>#N/A</v>
      </c>
      <c r="F1100" s="142"/>
      <c r="G1100" s="143"/>
      <c r="H1100" s="143"/>
      <c r="I1100" s="143"/>
      <c r="J1100" s="145"/>
      <c r="K1100" s="143"/>
      <c r="O1100" s="9"/>
      <c r="P1100" s="8"/>
    </row>
    <row r="1101" spans="3:16" x14ac:dyDescent="0.2">
      <c r="C1101" s="140">
        <f t="shared" si="55"/>
        <v>21</v>
      </c>
      <c r="D1101" s="141" t="e">
        <f t="shared" si="53"/>
        <v>#N/A</v>
      </c>
      <c r="E1101" s="8" t="e">
        <f t="shared" si="54"/>
        <v>#N/A</v>
      </c>
      <c r="F1101" s="142"/>
      <c r="G1101" s="143"/>
      <c r="H1101" s="143"/>
      <c r="I1101" s="143"/>
      <c r="J1101" s="145"/>
      <c r="K1101" s="143"/>
      <c r="O1101" s="9"/>
      <c r="P1101" s="8"/>
    </row>
    <row r="1102" spans="3:16" x14ac:dyDescent="0.2">
      <c r="C1102" s="140">
        <f t="shared" si="55"/>
        <v>22</v>
      </c>
      <c r="D1102" s="141" t="e">
        <f t="shared" si="53"/>
        <v>#N/A</v>
      </c>
      <c r="E1102" s="8" t="e">
        <f t="shared" si="54"/>
        <v>#N/A</v>
      </c>
      <c r="F1102" s="142"/>
      <c r="G1102" s="143"/>
      <c r="H1102" s="143"/>
      <c r="I1102" s="143"/>
      <c r="J1102" s="145"/>
      <c r="K1102" s="143"/>
      <c r="O1102" s="9"/>
      <c r="P1102" s="8"/>
    </row>
    <row r="1103" spans="3:16" x14ac:dyDescent="0.2">
      <c r="C1103" s="140">
        <f t="shared" si="55"/>
        <v>23</v>
      </c>
      <c r="D1103" s="141" t="e">
        <f t="shared" si="53"/>
        <v>#N/A</v>
      </c>
      <c r="E1103" s="8" t="e">
        <f t="shared" si="54"/>
        <v>#N/A</v>
      </c>
      <c r="F1103" s="142"/>
      <c r="G1103" s="143"/>
      <c r="H1103" s="143"/>
      <c r="I1103" s="143"/>
      <c r="J1103" s="147"/>
      <c r="K1103" s="14"/>
      <c r="O1103" s="9"/>
      <c r="P1103" s="8"/>
    </row>
    <row r="1104" spans="3:16" x14ac:dyDescent="0.2">
      <c r="C1104" s="140">
        <f t="shared" si="55"/>
        <v>24</v>
      </c>
      <c r="D1104" s="141" t="e">
        <f t="shared" si="53"/>
        <v>#N/A</v>
      </c>
      <c r="E1104" s="8" t="e">
        <f t="shared" si="54"/>
        <v>#N/A</v>
      </c>
      <c r="F1104" s="142"/>
      <c r="G1104" s="143"/>
      <c r="H1104" s="143"/>
      <c r="I1104" s="143"/>
      <c r="J1104" s="147"/>
      <c r="K1104" s="14"/>
      <c r="O1104" s="9"/>
      <c r="P1104" s="8"/>
    </row>
    <row r="1105" spans="3:16" x14ac:dyDescent="0.2">
      <c r="C1105" s="140">
        <f t="shared" si="55"/>
        <v>25</v>
      </c>
      <c r="D1105" s="141" t="e">
        <f t="shared" si="53"/>
        <v>#N/A</v>
      </c>
      <c r="E1105" s="8" t="e">
        <f t="shared" si="54"/>
        <v>#N/A</v>
      </c>
      <c r="F1105" s="142"/>
      <c r="G1105" s="143"/>
      <c r="H1105" s="143"/>
      <c r="I1105" s="143"/>
      <c r="J1105" s="145"/>
      <c r="K1105" s="14"/>
      <c r="O1105" s="9"/>
      <c r="P1105" s="8"/>
    </row>
    <row r="1106" spans="3:16" x14ac:dyDescent="0.2">
      <c r="C1106" s="140">
        <f t="shared" si="55"/>
        <v>26</v>
      </c>
      <c r="D1106" s="141" t="e">
        <f t="shared" si="53"/>
        <v>#N/A</v>
      </c>
      <c r="E1106" s="8" t="e">
        <f t="shared" si="54"/>
        <v>#N/A</v>
      </c>
      <c r="F1106" s="142"/>
      <c r="G1106" s="143"/>
      <c r="H1106" s="143"/>
      <c r="I1106" s="143"/>
      <c r="J1106" s="145"/>
      <c r="K1106" s="14"/>
      <c r="O1106" s="9"/>
      <c r="P1106" s="8"/>
    </row>
    <row r="1107" spans="3:16" x14ac:dyDescent="0.2">
      <c r="C1107" s="140">
        <f t="shared" si="55"/>
        <v>27</v>
      </c>
      <c r="D1107" s="141" t="e">
        <f t="shared" si="53"/>
        <v>#N/A</v>
      </c>
      <c r="E1107" s="8" t="e">
        <f t="shared" si="54"/>
        <v>#N/A</v>
      </c>
      <c r="F1107" s="142"/>
      <c r="G1107" s="143"/>
      <c r="H1107" s="143"/>
      <c r="I1107" s="143"/>
      <c r="J1107" s="145"/>
      <c r="K1107" s="14"/>
      <c r="O1107" s="9"/>
      <c r="P1107" s="8"/>
    </row>
    <row r="1108" spans="3:16" x14ac:dyDescent="0.2">
      <c r="C1108" s="140">
        <f t="shared" si="55"/>
        <v>28</v>
      </c>
      <c r="D1108" s="141" t="e">
        <f t="shared" si="53"/>
        <v>#N/A</v>
      </c>
      <c r="E1108" s="8" t="e">
        <f t="shared" si="54"/>
        <v>#N/A</v>
      </c>
      <c r="F1108" s="142"/>
      <c r="G1108" s="143"/>
      <c r="H1108" s="143"/>
      <c r="I1108" s="143"/>
      <c r="J1108" s="145"/>
      <c r="K1108" s="14"/>
      <c r="O1108" s="9"/>
      <c r="P1108" s="8"/>
    </row>
    <row r="1109" spans="3:16" x14ac:dyDescent="0.2">
      <c r="C1109" s="140">
        <f t="shared" si="55"/>
        <v>29</v>
      </c>
      <c r="D1109" s="141" t="e">
        <f t="shared" si="53"/>
        <v>#N/A</v>
      </c>
      <c r="E1109" s="8" t="e">
        <f t="shared" si="54"/>
        <v>#N/A</v>
      </c>
      <c r="F1109" s="142"/>
      <c r="G1109" s="143"/>
      <c r="H1109" s="143"/>
      <c r="I1109" s="143"/>
      <c r="J1109" s="145"/>
      <c r="K1109" s="14"/>
      <c r="O1109" s="9"/>
      <c r="P1109" s="8"/>
    </row>
    <row r="1110" spans="3:16" x14ac:dyDescent="0.2">
      <c r="C1110" s="140">
        <f t="shared" si="55"/>
        <v>30</v>
      </c>
      <c r="D1110" s="141" t="e">
        <f t="shared" si="53"/>
        <v>#N/A</v>
      </c>
      <c r="E1110" s="8" t="e">
        <f t="shared" si="54"/>
        <v>#N/A</v>
      </c>
      <c r="F1110" s="142"/>
      <c r="G1110" s="143"/>
      <c r="H1110" s="143"/>
      <c r="I1110" s="143"/>
      <c r="J1110" s="145"/>
      <c r="K1110" s="14"/>
      <c r="O1110" s="9"/>
      <c r="P1110" s="8"/>
    </row>
    <row r="1111" spans="3:16" x14ac:dyDescent="0.2">
      <c r="C1111" s="140">
        <f t="shared" si="55"/>
        <v>31</v>
      </c>
      <c r="D1111" s="141" t="e">
        <f t="shared" si="53"/>
        <v>#N/A</v>
      </c>
      <c r="E1111" s="8" t="e">
        <f t="shared" si="54"/>
        <v>#N/A</v>
      </c>
      <c r="F1111" s="142"/>
      <c r="G1111" s="143"/>
      <c r="H1111" s="143"/>
      <c r="I1111" s="143"/>
      <c r="J1111" s="145"/>
      <c r="K1111" s="14"/>
      <c r="O1111" s="9"/>
      <c r="P1111" s="8"/>
    </row>
    <row r="1112" spans="3:16" x14ac:dyDescent="0.2">
      <c r="C1112" s="140">
        <f t="shared" si="55"/>
        <v>32</v>
      </c>
      <c r="D1112" s="141" t="e">
        <f t="shared" si="53"/>
        <v>#N/A</v>
      </c>
      <c r="E1112" s="8" t="e">
        <f t="shared" si="54"/>
        <v>#N/A</v>
      </c>
      <c r="F1112" s="142"/>
      <c r="G1112" s="143"/>
      <c r="H1112" s="143"/>
      <c r="I1112" s="143"/>
      <c r="J1112" s="145"/>
      <c r="K1112" s="14"/>
      <c r="O1112" s="9"/>
      <c r="P1112" s="8"/>
    </row>
    <row r="1113" spans="3:16" x14ac:dyDescent="0.2">
      <c r="C1113" s="140">
        <f t="shared" si="55"/>
        <v>33</v>
      </c>
      <c r="D1113" s="141" t="e">
        <f t="shared" si="53"/>
        <v>#N/A</v>
      </c>
      <c r="E1113" s="8" t="e">
        <f t="shared" si="54"/>
        <v>#N/A</v>
      </c>
      <c r="F1113" s="142"/>
      <c r="G1113" s="143"/>
      <c r="H1113" s="143"/>
      <c r="I1113" s="143"/>
      <c r="J1113" s="145"/>
      <c r="K1113" s="14"/>
      <c r="O1113" s="9"/>
      <c r="P1113" s="8"/>
    </row>
    <row r="1114" spans="3:16" x14ac:dyDescent="0.2">
      <c r="C1114" s="140">
        <f t="shared" si="55"/>
        <v>1</v>
      </c>
      <c r="D1114" s="141" t="str">
        <f t="shared" si="53"/>
        <v>Tin học</v>
      </c>
      <c r="E1114" s="8" t="str">
        <f t="shared" si="54"/>
        <v>1Tin học</v>
      </c>
      <c r="F1114" s="142">
        <v>1</v>
      </c>
      <c r="G1114" s="143" t="s">
        <v>8</v>
      </c>
      <c r="H1114" s="143"/>
      <c r="I1114" s="143"/>
      <c r="J1114" s="145"/>
      <c r="K1114" s="14"/>
      <c r="O1114" s="9"/>
      <c r="P1114" s="8"/>
    </row>
    <row r="1115" spans="3:16" x14ac:dyDescent="0.2">
      <c r="C1115" s="140">
        <f t="shared" si="55"/>
        <v>2</v>
      </c>
      <c r="D1115" s="141" t="str">
        <f t="shared" si="53"/>
        <v>Tin học</v>
      </c>
      <c r="E1115" s="8" t="str">
        <f t="shared" si="54"/>
        <v>2Tin học</v>
      </c>
      <c r="F1115" s="142">
        <v>2</v>
      </c>
      <c r="G1115" s="143" t="s">
        <v>8</v>
      </c>
      <c r="H1115" s="143"/>
      <c r="I1115" s="143"/>
      <c r="J1115" s="145"/>
      <c r="K1115" s="14"/>
      <c r="O1115" s="9"/>
      <c r="P1115" s="8"/>
    </row>
    <row r="1116" spans="3:16" x14ac:dyDescent="0.2">
      <c r="C1116" s="140">
        <f t="shared" si="55"/>
        <v>3</v>
      </c>
      <c r="D1116" s="141" t="str">
        <f t="shared" si="53"/>
        <v>Tin học</v>
      </c>
      <c r="E1116" s="8" t="str">
        <f t="shared" si="54"/>
        <v>3Tin học</v>
      </c>
      <c r="F1116" s="142">
        <v>3</v>
      </c>
      <c r="G1116" s="143" t="s">
        <v>8</v>
      </c>
      <c r="H1116" s="143"/>
      <c r="I1116" s="143"/>
      <c r="J1116" s="145"/>
      <c r="K1116" s="14"/>
      <c r="O1116" s="9"/>
      <c r="P1116" s="8"/>
    </row>
    <row r="1117" spans="3:16" x14ac:dyDescent="0.2">
      <c r="C1117" s="140">
        <f t="shared" si="55"/>
        <v>4</v>
      </c>
      <c r="D1117" s="141" t="str">
        <f t="shared" ref="D1117:D1180" si="56">+VLOOKUP(G1117,$L$10:$M$50,2,0)</f>
        <v>Tin học</v>
      </c>
      <c r="E1117" s="8" t="str">
        <f t="shared" ref="E1117:E1180" si="57">+C1117&amp;D1117</f>
        <v>4Tin học</v>
      </c>
      <c r="F1117" s="142">
        <v>4</v>
      </c>
      <c r="G1117" s="143" t="s">
        <v>8</v>
      </c>
      <c r="H1117" s="143"/>
      <c r="I1117" s="143"/>
      <c r="J1117" s="145"/>
      <c r="K1117" s="14"/>
      <c r="O1117" s="9"/>
      <c r="P1117" s="8"/>
    </row>
    <row r="1118" spans="3:16" x14ac:dyDescent="0.2">
      <c r="C1118" s="140">
        <f t="shared" si="55"/>
        <v>5</v>
      </c>
      <c r="D1118" s="141" t="str">
        <f t="shared" si="56"/>
        <v>Tin học</v>
      </c>
      <c r="E1118" s="8" t="str">
        <f t="shared" si="57"/>
        <v>5Tin học</v>
      </c>
      <c r="F1118" s="142">
        <v>5</v>
      </c>
      <c r="G1118" s="143" t="s">
        <v>8</v>
      </c>
      <c r="H1118" s="143"/>
      <c r="I1118" s="143"/>
      <c r="J1118" s="145"/>
      <c r="K1118" s="14"/>
      <c r="O1118" s="9"/>
      <c r="P1118" s="8"/>
    </row>
    <row r="1119" spans="3:16" x14ac:dyDescent="0.2">
      <c r="C1119" s="140">
        <f t="shared" si="55"/>
        <v>6</v>
      </c>
      <c r="D1119" s="141" t="str">
        <f t="shared" si="56"/>
        <v>Tin học</v>
      </c>
      <c r="E1119" s="8" t="str">
        <f t="shared" si="57"/>
        <v>6Tin học</v>
      </c>
      <c r="F1119" s="142">
        <v>6</v>
      </c>
      <c r="G1119" s="143" t="s">
        <v>8</v>
      </c>
      <c r="H1119" s="143"/>
      <c r="I1119" s="143"/>
      <c r="J1119" s="145"/>
      <c r="K1119" s="14"/>
      <c r="O1119" s="9"/>
      <c r="P1119" s="8"/>
    </row>
    <row r="1120" spans="3:16" x14ac:dyDescent="0.2">
      <c r="C1120" s="140">
        <f t="shared" si="55"/>
        <v>7</v>
      </c>
      <c r="D1120" s="141" t="str">
        <f t="shared" si="56"/>
        <v>Tin học</v>
      </c>
      <c r="E1120" s="8" t="str">
        <f t="shared" si="57"/>
        <v>7Tin học</v>
      </c>
      <c r="F1120" s="142">
        <v>7</v>
      </c>
      <c r="G1120" s="143" t="s">
        <v>8</v>
      </c>
      <c r="H1120" s="143"/>
      <c r="I1120" s="143"/>
      <c r="J1120" s="145"/>
      <c r="K1120" s="14"/>
      <c r="O1120" s="9"/>
      <c r="P1120" s="8"/>
    </row>
    <row r="1121" spans="3:16" x14ac:dyDescent="0.2">
      <c r="C1121" s="140">
        <f t="shared" si="55"/>
        <v>8</v>
      </c>
      <c r="D1121" s="141" t="str">
        <f t="shared" si="56"/>
        <v>Tin học</v>
      </c>
      <c r="E1121" s="8" t="str">
        <f t="shared" si="57"/>
        <v>8Tin học</v>
      </c>
      <c r="F1121" s="142">
        <v>8</v>
      </c>
      <c r="G1121" s="143" t="s">
        <v>8</v>
      </c>
      <c r="H1121" s="143"/>
      <c r="I1121" s="143"/>
      <c r="J1121" s="145"/>
      <c r="K1121" s="14"/>
      <c r="O1121" s="9"/>
      <c r="P1121" s="8"/>
    </row>
    <row r="1122" spans="3:16" x14ac:dyDescent="0.2">
      <c r="C1122" s="140">
        <f t="shared" si="55"/>
        <v>9</v>
      </c>
      <c r="D1122" s="141" t="str">
        <f t="shared" si="56"/>
        <v>Tin học</v>
      </c>
      <c r="E1122" s="8" t="str">
        <f t="shared" si="57"/>
        <v>9Tin học</v>
      </c>
      <c r="F1122" s="142">
        <v>9</v>
      </c>
      <c r="G1122" s="143" t="s">
        <v>8</v>
      </c>
      <c r="H1122" s="143"/>
      <c r="I1122" s="143"/>
      <c r="J1122" s="145"/>
      <c r="K1122" s="14"/>
      <c r="O1122" s="9"/>
      <c r="P1122" s="8"/>
    </row>
    <row r="1123" spans="3:16" x14ac:dyDescent="0.2">
      <c r="C1123" s="140">
        <f t="shared" si="55"/>
        <v>10</v>
      </c>
      <c r="D1123" s="141" t="str">
        <f t="shared" si="56"/>
        <v>Tin học</v>
      </c>
      <c r="E1123" s="8" t="str">
        <f t="shared" si="57"/>
        <v>10Tin học</v>
      </c>
      <c r="F1123" s="142">
        <v>10</v>
      </c>
      <c r="G1123" s="143" t="s">
        <v>8</v>
      </c>
      <c r="H1123" s="143"/>
      <c r="I1123" s="143"/>
      <c r="J1123" s="145"/>
      <c r="K1123" s="14"/>
      <c r="O1123" s="9"/>
      <c r="P1123" s="8"/>
    </row>
    <row r="1124" spans="3:16" x14ac:dyDescent="0.2">
      <c r="C1124" s="140">
        <f t="shared" si="55"/>
        <v>11</v>
      </c>
      <c r="D1124" s="141" t="str">
        <f t="shared" si="56"/>
        <v>Tin học</v>
      </c>
      <c r="E1124" s="8" t="str">
        <f t="shared" si="57"/>
        <v>11Tin học</v>
      </c>
      <c r="F1124" s="142">
        <v>11</v>
      </c>
      <c r="G1124" s="143" t="s">
        <v>8</v>
      </c>
      <c r="H1124" s="143"/>
      <c r="I1124" s="143"/>
      <c r="J1124" s="145"/>
      <c r="K1124" s="14"/>
      <c r="O1124" s="9"/>
      <c r="P1124" s="8"/>
    </row>
    <row r="1125" spans="3:16" x14ac:dyDescent="0.2">
      <c r="C1125" s="140">
        <f t="shared" si="55"/>
        <v>12</v>
      </c>
      <c r="D1125" s="141" t="str">
        <f t="shared" si="56"/>
        <v>Tin học</v>
      </c>
      <c r="E1125" s="8" t="str">
        <f t="shared" si="57"/>
        <v>12Tin học</v>
      </c>
      <c r="F1125" s="142">
        <v>12</v>
      </c>
      <c r="G1125" s="143" t="s">
        <v>8</v>
      </c>
      <c r="H1125" s="143"/>
      <c r="I1125" s="143"/>
      <c r="J1125" s="145"/>
      <c r="K1125" s="14"/>
      <c r="O1125" s="9"/>
      <c r="P1125" s="8"/>
    </row>
    <row r="1126" spans="3:16" x14ac:dyDescent="0.2">
      <c r="C1126" s="140">
        <f t="shared" si="55"/>
        <v>13</v>
      </c>
      <c r="D1126" s="141" t="str">
        <f t="shared" si="56"/>
        <v>Tin học</v>
      </c>
      <c r="E1126" s="8" t="str">
        <f t="shared" si="57"/>
        <v>13Tin học</v>
      </c>
      <c r="F1126" s="142">
        <v>13</v>
      </c>
      <c r="G1126" s="143" t="s">
        <v>8</v>
      </c>
      <c r="H1126" s="143"/>
      <c r="I1126" s="143"/>
      <c r="J1126" s="145"/>
      <c r="K1126" s="14"/>
      <c r="O1126" s="9"/>
      <c r="P1126" s="8"/>
    </row>
    <row r="1127" spans="3:16" x14ac:dyDescent="0.2">
      <c r="C1127" s="140">
        <f t="shared" si="55"/>
        <v>14</v>
      </c>
      <c r="D1127" s="141" t="str">
        <f t="shared" si="56"/>
        <v>Tin học</v>
      </c>
      <c r="E1127" s="8" t="str">
        <f t="shared" si="57"/>
        <v>14Tin học</v>
      </c>
      <c r="F1127" s="142">
        <v>14</v>
      </c>
      <c r="G1127" s="143" t="s">
        <v>8</v>
      </c>
      <c r="H1127" s="143"/>
      <c r="I1127" s="143"/>
      <c r="J1127" s="145"/>
      <c r="K1127" s="14"/>
      <c r="O1127" s="9"/>
      <c r="P1127" s="8"/>
    </row>
    <row r="1128" spans="3:16" x14ac:dyDescent="0.2">
      <c r="C1128" s="140">
        <f t="shared" si="55"/>
        <v>15</v>
      </c>
      <c r="D1128" s="141" t="str">
        <f t="shared" si="56"/>
        <v>Tin học</v>
      </c>
      <c r="E1128" s="8" t="str">
        <f t="shared" si="57"/>
        <v>15Tin học</v>
      </c>
      <c r="F1128" s="142">
        <v>15</v>
      </c>
      <c r="G1128" s="143" t="s">
        <v>8</v>
      </c>
      <c r="H1128" s="143"/>
      <c r="I1128" s="143"/>
      <c r="J1128" s="145"/>
      <c r="K1128" s="14"/>
      <c r="O1128" s="9"/>
      <c r="P1128" s="8"/>
    </row>
    <row r="1129" spans="3:16" x14ac:dyDescent="0.2">
      <c r="C1129" s="140">
        <f t="shared" si="55"/>
        <v>16</v>
      </c>
      <c r="D1129" s="141" t="str">
        <f t="shared" si="56"/>
        <v>Tin học</v>
      </c>
      <c r="E1129" s="8" t="str">
        <f t="shared" si="57"/>
        <v>16Tin học</v>
      </c>
      <c r="F1129" s="142">
        <v>16</v>
      </c>
      <c r="G1129" s="143" t="s">
        <v>8</v>
      </c>
      <c r="H1129" s="143"/>
      <c r="I1129" s="143"/>
      <c r="J1129" s="145"/>
      <c r="K1129" s="14"/>
      <c r="O1129" s="9"/>
      <c r="P1129" s="8"/>
    </row>
    <row r="1130" spans="3:16" x14ac:dyDescent="0.2">
      <c r="C1130" s="140">
        <f t="shared" si="55"/>
        <v>17</v>
      </c>
      <c r="D1130" s="141" t="str">
        <f t="shared" si="56"/>
        <v>Tin học</v>
      </c>
      <c r="E1130" s="8" t="str">
        <f t="shared" si="57"/>
        <v>17Tin học</v>
      </c>
      <c r="F1130" s="142">
        <v>17</v>
      </c>
      <c r="G1130" s="143" t="s">
        <v>8</v>
      </c>
      <c r="H1130" s="143"/>
      <c r="I1130" s="143"/>
      <c r="J1130" s="147"/>
      <c r="K1130" s="14"/>
      <c r="O1130" s="9"/>
      <c r="P1130" s="8"/>
    </row>
    <row r="1131" spans="3:16" x14ac:dyDescent="0.2">
      <c r="C1131" s="140">
        <f t="shared" si="55"/>
        <v>18</v>
      </c>
      <c r="D1131" s="141" t="str">
        <f t="shared" si="56"/>
        <v>Tin học</v>
      </c>
      <c r="E1131" s="8" t="str">
        <f t="shared" si="57"/>
        <v>18Tin học</v>
      </c>
      <c r="F1131" s="142">
        <v>18</v>
      </c>
      <c r="G1131" s="143" t="s">
        <v>8</v>
      </c>
      <c r="H1131" s="143"/>
      <c r="I1131" s="143"/>
      <c r="J1131" s="145"/>
      <c r="K1131" s="14"/>
      <c r="O1131" s="9"/>
      <c r="P1131" s="8"/>
    </row>
    <row r="1132" spans="3:16" x14ac:dyDescent="0.2">
      <c r="C1132" s="140">
        <f t="shared" si="55"/>
        <v>19</v>
      </c>
      <c r="D1132" s="141" t="str">
        <f t="shared" si="56"/>
        <v>Tin học</v>
      </c>
      <c r="E1132" s="8" t="str">
        <f t="shared" si="57"/>
        <v>19Tin học</v>
      </c>
      <c r="F1132" s="142">
        <v>19</v>
      </c>
      <c r="G1132" s="143" t="s">
        <v>8</v>
      </c>
      <c r="H1132" s="143"/>
      <c r="I1132" s="143"/>
      <c r="J1132" s="145"/>
      <c r="K1132" s="14"/>
      <c r="O1132" s="9"/>
      <c r="P1132" s="8"/>
    </row>
    <row r="1133" spans="3:16" x14ac:dyDescent="0.2">
      <c r="C1133" s="140">
        <f t="shared" si="55"/>
        <v>20</v>
      </c>
      <c r="D1133" s="141" t="str">
        <f t="shared" si="56"/>
        <v>Tin học</v>
      </c>
      <c r="E1133" s="8" t="str">
        <f t="shared" si="57"/>
        <v>20Tin học</v>
      </c>
      <c r="F1133" s="142">
        <v>20</v>
      </c>
      <c r="G1133" s="143" t="s">
        <v>8</v>
      </c>
      <c r="H1133" s="14"/>
      <c r="I1133" s="14"/>
      <c r="J1133" s="145"/>
      <c r="K1133" s="14"/>
      <c r="O1133" s="9"/>
      <c r="P1133" s="8"/>
    </row>
    <row r="1134" spans="3:16" x14ac:dyDescent="0.2">
      <c r="C1134" s="140">
        <f t="shared" si="55"/>
        <v>21</v>
      </c>
      <c r="D1134" s="141" t="str">
        <f t="shared" si="56"/>
        <v>Tin học</v>
      </c>
      <c r="E1134" s="8" t="str">
        <f t="shared" si="57"/>
        <v>21Tin học</v>
      </c>
      <c r="F1134" s="142">
        <v>21</v>
      </c>
      <c r="G1134" s="14" t="s">
        <v>8</v>
      </c>
      <c r="H1134" s="14"/>
      <c r="I1134" s="14"/>
      <c r="J1134" s="147"/>
      <c r="K1134" s="14"/>
      <c r="O1134" s="9"/>
      <c r="P1134" s="8"/>
    </row>
    <row r="1135" spans="3:16" x14ac:dyDescent="0.2">
      <c r="C1135" s="140">
        <f t="shared" si="55"/>
        <v>22</v>
      </c>
      <c r="D1135" s="141" t="str">
        <f t="shared" si="56"/>
        <v>Tin học</v>
      </c>
      <c r="E1135" s="8" t="str">
        <f t="shared" si="57"/>
        <v>22Tin học</v>
      </c>
      <c r="F1135" s="142">
        <v>22</v>
      </c>
      <c r="G1135" s="143" t="s">
        <v>8</v>
      </c>
      <c r="H1135" s="143"/>
      <c r="I1135" s="143"/>
      <c r="J1135" s="145"/>
      <c r="K1135" s="14"/>
      <c r="O1135" s="9"/>
      <c r="P1135" s="8"/>
    </row>
    <row r="1136" spans="3:16" x14ac:dyDescent="0.2">
      <c r="C1136" s="140">
        <f t="shared" si="55"/>
        <v>23</v>
      </c>
      <c r="D1136" s="141" t="str">
        <f t="shared" si="56"/>
        <v>Tin học</v>
      </c>
      <c r="E1136" s="8" t="str">
        <f t="shared" si="57"/>
        <v>23Tin học</v>
      </c>
      <c r="F1136" s="142">
        <v>23</v>
      </c>
      <c r="G1136" s="143" t="s">
        <v>8</v>
      </c>
      <c r="H1136" s="143"/>
      <c r="I1136" s="143"/>
      <c r="J1136" s="145"/>
      <c r="K1136" s="14"/>
      <c r="O1136" s="9"/>
      <c r="P1136" s="8"/>
    </row>
    <row r="1137" spans="3:16" x14ac:dyDescent="0.2">
      <c r="C1137" s="140">
        <f t="shared" si="55"/>
        <v>24</v>
      </c>
      <c r="D1137" s="141" t="str">
        <f t="shared" si="56"/>
        <v>Tin học</v>
      </c>
      <c r="E1137" s="8" t="str">
        <f t="shared" si="57"/>
        <v>24Tin học</v>
      </c>
      <c r="F1137" s="142">
        <v>24</v>
      </c>
      <c r="G1137" s="143" t="s">
        <v>8</v>
      </c>
      <c r="H1137" s="143"/>
      <c r="I1137" s="143"/>
      <c r="J1137" s="145"/>
      <c r="K1137" s="14"/>
      <c r="O1137" s="9"/>
      <c r="P1137" s="8"/>
    </row>
    <row r="1138" spans="3:16" x14ac:dyDescent="0.2">
      <c r="C1138" s="140">
        <f t="shared" si="55"/>
        <v>25</v>
      </c>
      <c r="D1138" s="141" t="str">
        <f t="shared" si="56"/>
        <v>Tin học</v>
      </c>
      <c r="E1138" s="8" t="str">
        <f t="shared" si="57"/>
        <v>25Tin học</v>
      </c>
      <c r="F1138" s="142">
        <v>25</v>
      </c>
      <c r="G1138" s="143" t="s">
        <v>8</v>
      </c>
      <c r="H1138" s="143"/>
      <c r="I1138" s="143"/>
      <c r="J1138" s="145"/>
      <c r="K1138" s="14"/>
      <c r="O1138" s="9"/>
      <c r="P1138" s="8"/>
    </row>
    <row r="1139" spans="3:16" x14ac:dyDescent="0.2">
      <c r="C1139" s="140">
        <f t="shared" si="55"/>
        <v>26</v>
      </c>
      <c r="D1139" s="141" t="str">
        <f t="shared" si="56"/>
        <v>Tin học</v>
      </c>
      <c r="E1139" s="8" t="str">
        <f t="shared" si="57"/>
        <v>26Tin học</v>
      </c>
      <c r="F1139" s="142">
        <v>26</v>
      </c>
      <c r="G1139" s="143" t="s">
        <v>8</v>
      </c>
      <c r="H1139" s="143"/>
      <c r="I1139" s="143"/>
      <c r="J1139" s="145"/>
      <c r="K1139" s="14"/>
      <c r="O1139" s="9"/>
      <c r="P1139" s="8"/>
    </row>
    <row r="1140" spans="3:16" x14ac:dyDescent="0.2">
      <c r="C1140" s="140">
        <f t="shared" si="55"/>
        <v>27</v>
      </c>
      <c r="D1140" s="141" t="str">
        <f t="shared" si="56"/>
        <v>Tin học</v>
      </c>
      <c r="E1140" s="8" t="str">
        <f t="shared" si="57"/>
        <v>27Tin học</v>
      </c>
      <c r="F1140" s="142">
        <v>27</v>
      </c>
      <c r="G1140" s="143" t="s">
        <v>8</v>
      </c>
      <c r="H1140" s="143"/>
      <c r="I1140" s="143"/>
      <c r="J1140" s="145"/>
      <c r="K1140" s="14"/>
      <c r="O1140" s="9"/>
      <c r="P1140" s="8"/>
    </row>
    <row r="1141" spans="3:16" x14ac:dyDescent="0.2">
      <c r="C1141" s="140">
        <f t="shared" si="55"/>
        <v>28</v>
      </c>
      <c r="D1141" s="141" t="str">
        <f t="shared" si="56"/>
        <v>Tin học</v>
      </c>
      <c r="E1141" s="8" t="str">
        <f t="shared" si="57"/>
        <v>28Tin học</v>
      </c>
      <c r="F1141" s="142">
        <v>28</v>
      </c>
      <c r="G1141" s="143" t="s">
        <v>8</v>
      </c>
      <c r="H1141" s="143"/>
      <c r="I1141" s="143"/>
      <c r="J1141" s="145"/>
      <c r="K1141" s="14"/>
      <c r="O1141" s="9"/>
      <c r="P1141" s="8"/>
    </row>
    <row r="1142" spans="3:16" x14ac:dyDescent="0.2">
      <c r="C1142" s="140">
        <f t="shared" si="55"/>
        <v>29</v>
      </c>
      <c r="D1142" s="141" t="str">
        <f t="shared" si="56"/>
        <v>Tin học</v>
      </c>
      <c r="E1142" s="8" t="str">
        <f t="shared" si="57"/>
        <v>29Tin học</v>
      </c>
      <c r="F1142" s="142">
        <v>29</v>
      </c>
      <c r="G1142" s="143" t="s">
        <v>8</v>
      </c>
      <c r="H1142" s="143"/>
      <c r="I1142" s="143"/>
      <c r="J1142" s="145"/>
      <c r="K1142" s="14"/>
      <c r="O1142" s="9"/>
      <c r="P1142" s="8"/>
    </row>
    <row r="1143" spans="3:16" x14ac:dyDescent="0.2">
      <c r="C1143" s="140">
        <f t="shared" si="55"/>
        <v>30</v>
      </c>
      <c r="D1143" s="141" t="str">
        <f t="shared" si="56"/>
        <v>Tin học</v>
      </c>
      <c r="E1143" s="8" t="str">
        <f t="shared" si="57"/>
        <v>30Tin học</v>
      </c>
      <c r="F1143" s="142">
        <v>30</v>
      </c>
      <c r="G1143" s="143" t="s">
        <v>8</v>
      </c>
      <c r="H1143" s="143"/>
      <c r="I1143" s="143"/>
      <c r="J1143" s="147"/>
      <c r="K1143" s="14"/>
      <c r="O1143" s="9"/>
      <c r="P1143" s="8"/>
    </row>
    <row r="1144" spans="3:16" x14ac:dyDescent="0.2">
      <c r="C1144" s="140">
        <f t="shared" si="55"/>
        <v>31</v>
      </c>
      <c r="D1144" s="141" t="str">
        <f t="shared" si="56"/>
        <v>Tin học</v>
      </c>
      <c r="E1144" s="8" t="str">
        <f t="shared" si="57"/>
        <v>31Tin học</v>
      </c>
      <c r="F1144" s="142">
        <v>31</v>
      </c>
      <c r="G1144" s="143" t="s">
        <v>8</v>
      </c>
      <c r="H1144" s="143"/>
      <c r="I1144" s="143"/>
      <c r="J1144" s="145"/>
      <c r="K1144" s="14"/>
      <c r="O1144" s="9"/>
      <c r="P1144" s="8"/>
    </row>
    <row r="1145" spans="3:16" x14ac:dyDescent="0.2">
      <c r="C1145" s="140">
        <f t="shared" si="55"/>
        <v>32</v>
      </c>
      <c r="D1145" s="141" t="str">
        <f t="shared" si="56"/>
        <v>Tin học</v>
      </c>
      <c r="E1145" s="8" t="str">
        <f t="shared" si="57"/>
        <v>32Tin học</v>
      </c>
      <c r="F1145" s="142">
        <v>32</v>
      </c>
      <c r="G1145" s="143" t="s">
        <v>8</v>
      </c>
      <c r="H1145" s="143"/>
      <c r="I1145" s="143"/>
      <c r="J1145" s="145"/>
      <c r="K1145" s="14"/>
      <c r="O1145" s="9"/>
      <c r="P1145" s="8"/>
    </row>
    <row r="1146" spans="3:16" x14ac:dyDescent="0.2">
      <c r="C1146" s="140">
        <f t="shared" si="55"/>
        <v>33</v>
      </c>
      <c r="D1146" s="141" t="str">
        <f t="shared" si="56"/>
        <v>Tin học</v>
      </c>
      <c r="E1146" s="8" t="str">
        <f t="shared" si="57"/>
        <v>33Tin học</v>
      </c>
      <c r="F1146" s="142">
        <v>33</v>
      </c>
      <c r="G1146" s="143" t="s">
        <v>8</v>
      </c>
      <c r="H1146" s="143"/>
      <c r="I1146" s="143"/>
      <c r="J1146" s="145"/>
      <c r="K1146" s="14"/>
      <c r="O1146" s="9"/>
      <c r="P1146" s="8"/>
    </row>
    <row r="1147" spans="3:16" x14ac:dyDescent="0.2">
      <c r="C1147" s="140">
        <f t="shared" si="55"/>
        <v>34</v>
      </c>
      <c r="D1147" s="141" t="str">
        <f t="shared" si="56"/>
        <v>Tin học</v>
      </c>
      <c r="E1147" s="8" t="str">
        <f t="shared" si="57"/>
        <v>34Tin học</v>
      </c>
      <c r="F1147" s="142">
        <v>34</v>
      </c>
      <c r="G1147" s="143" t="s">
        <v>8</v>
      </c>
      <c r="H1147" s="143"/>
      <c r="I1147" s="143"/>
      <c r="J1147" s="145"/>
      <c r="K1147" s="14"/>
      <c r="O1147" s="9"/>
      <c r="P1147" s="8"/>
    </row>
    <row r="1148" spans="3:16" x14ac:dyDescent="0.2">
      <c r="C1148" s="140">
        <f t="shared" si="55"/>
        <v>35</v>
      </c>
      <c r="D1148" s="141" t="str">
        <f t="shared" si="56"/>
        <v>Tin học</v>
      </c>
      <c r="E1148" s="8" t="str">
        <f t="shared" si="57"/>
        <v>35Tin học</v>
      </c>
      <c r="F1148" s="142">
        <v>35</v>
      </c>
      <c r="G1148" s="143" t="s">
        <v>8</v>
      </c>
      <c r="H1148" s="143"/>
      <c r="I1148" s="143"/>
      <c r="J1148" s="145"/>
      <c r="K1148" s="14"/>
      <c r="O1148" s="9"/>
      <c r="P1148" s="8"/>
    </row>
    <row r="1149" spans="3:16" x14ac:dyDescent="0.2">
      <c r="C1149" s="140">
        <f t="shared" si="55"/>
        <v>36</v>
      </c>
      <c r="D1149" s="141" t="str">
        <f t="shared" si="56"/>
        <v>Tin học</v>
      </c>
      <c r="E1149" s="8" t="str">
        <f t="shared" si="57"/>
        <v>36Tin học</v>
      </c>
      <c r="F1149" s="142">
        <v>36</v>
      </c>
      <c r="G1149" s="143" t="s">
        <v>8</v>
      </c>
      <c r="H1149" s="143"/>
      <c r="I1149" s="143"/>
      <c r="J1149" s="145"/>
      <c r="K1149" s="14"/>
      <c r="O1149" s="9"/>
      <c r="P1149" s="8"/>
    </row>
    <row r="1150" spans="3:16" x14ac:dyDescent="0.2">
      <c r="C1150" s="140">
        <f t="shared" si="55"/>
        <v>37</v>
      </c>
      <c r="D1150" s="141" t="str">
        <f t="shared" si="56"/>
        <v>Tin học</v>
      </c>
      <c r="E1150" s="8" t="str">
        <f t="shared" si="57"/>
        <v>37Tin học</v>
      </c>
      <c r="F1150" s="142">
        <v>11</v>
      </c>
      <c r="G1150" s="143" t="s">
        <v>8</v>
      </c>
      <c r="H1150" s="143"/>
      <c r="I1150" s="143"/>
      <c r="J1150" s="145"/>
      <c r="K1150" s="14"/>
      <c r="O1150" s="9"/>
      <c r="P1150" s="8"/>
    </row>
    <row r="1151" spans="3:16" x14ac:dyDescent="0.2">
      <c r="C1151" s="140">
        <f t="shared" si="55"/>
        <v>38</v>
      </c>
      <c r="D1151" s="141" t="str">
        <f t="shared" si="56"/>
        <v>Tin học</v>
      </c>
      <c r="E1151" s="8" t="str">
        <f t="shared" si="57"/>
        <v>38Tin học</v>
      </c>
      <c r="F1151" s="142">
        <v>12</v>
      </c>
      <c r="G1151" s="143" t="s">
        <v>8</v>
      </c>
      <c r="H1151" s="143"/>
      <c r="I1151" s="143"/>
      <c r="J1151" s="145"/>
      <c r="K1151" s="14"/>
      <c r="O1151" s="9"/>
      <c r="P1151" s="8"/>
    </row>
    <row r="1152" spans="3:16" x14ac:dyDescent="0.2">
      <c r="C1152" s="140">
        <f t="shared" si="55"/>
        <v>39</v>
      </c>
      <c r="D1152" s="141" t="str">
        <f t="shared" si="56"/>
        <v>Tin học</v>
      </c>
      <c r="E1152" s="8" t="str">
        <f t="shared" si="57"/>
        <v>39Tin học</v>
      </c>
      <c r="F1152" s="142">
        <v>13</v>
      </c>
      <c r="G1152" s="143" t="s">
        <v>8</v>
      </c>
      <c r="H1152" s="143"/>
      <c r="I1152" s="143"/>
      <c r="J1152" s="145"/>
      <c r="K1152" s="14"/>
      <c r="O1152" s="9"/>
      <c r="P1152" s="8"/>
    </row>
    <row r="1153" spans="3:16" x14ac:dyDescent="0.2">
      <c r="C1153" s="140">
        <f t="shared" si="55"/>
        <v>40</v>
      </c>
      <c r="D1153" s="141" t="str">
        <f t="shared" si="56"/>
        <v>Tin học</v>
      </c>
      <c r="E1153" s="8" t="str">
        <f t="shared" si="57"/>
        <v>40Tin học</v>
      </c>
      <c r="F1153" s="142">
        <v>14</v>
      </c>
      <c r="G1153" s="143" t="s">
        <v>8</v>
      </c>
      <c r="H1153" s="143"/>
      <c r="I1153" s="143"/>
      <c r="J1153" s="145"/>
      <c r="K1153" s="14"/>
      <c r="O1153" s="9"/>
      <c r="P1153" s="8"/>
    </row>
    <row r="1154" spans="3:16" x14ac:dyDescent="0.2">
      <c r="C1154" s="140">
        <f t="shared" si="55"/>
        <v>41</v>
      </c>
      <c r="D1154" s="141" t="str">
        <f t="shared" si="56"/>
        <v>Tin học</v>
      </c>
      <c r="E1154" s="8" t="str">
        <f t="shared" si="57"/>
        <v>41Tin học</v>
      </c>
      <c r="F1154" s="142">
        <v>15</v>
      </c>
      <c r="G1154" s="143" t="s">
        <v>8</v>
      </c>
      <c r="H1154" s="143"/>
      <c r="I1154" s="143"/>
      <c r="J1154" s="145"/>
      <c r="K1154" s="14"/>
      <c r="O1154" s="9"/>
      <c r="P1154" s="8"/>
    </row>
    <row r="1155" spans="3:16" x14ac:dyDescent="0.2">
      <c r="C1155" s="140">
        <f t="shared" si="55"/>
        <v>42</v>
      </c>
      <c r="D1155" s="141" t="str">
        <f t="shared" si="56"/>
        <v>Tin học</v>
      </c>
      <c r="E1155" s="8" t="str">
        <f t="shared" si="57"/>
        <v>42Tin học</v>
      </c>
      <c r="F1155" s="142">
        <v>16</v>
      </c>
      <c r="G1155" s="143" t="s">
        <v>8</v>
      </c>
      <c r="H1155" s="143"/>
      <c r="I1155" s="143"/>
      <c r="J1155" s="145"/>
      <c r="K1155" s="14"/>
      <c r="O1155" s="9"/>
      <c r="P1155" s="8"/>
    </row>
    <row r="1156" spans="3:16" x14ac:dyDescent="0.2">
      <c r="C1156" s="140">
        <f t="shared" si="55"/>
        <v>43</v>
      </c>
      <c r="D1156" s="141" t="str">
        <f t="shared" si="56"/>
        <v>Tin học</v>
      </c>
      <c r="E1156" s="8" t="str">
        <f t="shared" si="57"/>
        <v>43Tin học</v>
      </c>
      <c r="F1156" s="142">
        <v>17</v>
      </c>
      <c r="G1156" s="143" t="s">
        <v>8</v>
      </c>
      <c r="H1156" s="143"/>
      <c r="I1156" s="143"/>
      <c r="J1156" s="145"/>
      <c r="K1156" s="14"/>
      <c r="O1156" s="9"/>
      <c r="P1156" s="8"/>
    </row>
    <row r="1157" spans="3:16" x14ac:dyDescent="0.2">
      <c r="C1157" s="140">
        <f t="shared" si="55"/>
        <v>44</v>
      </c>
      <c r="D1157" s="141" t="str">
        <f t="shared" si="56"/>
        <v>Tin học</v>
      </c>
      <c r="E1157" s="8" t="str">
        <f t="shared" si="57"/>
        <v>44Tin học</v>
      </c>
      <c r="F1157" s="142">
        <v>18</v>
      </c>
      <c r="G1157" s="143" t="s">
        <v>8</v>
      </c>
      <c r="H1157" s="143"/>
      <c r="I1157" s="143"/>
      <c r="J1157" s="145"/>
      <c r="K1157" s="14"/>
      <c r="O1157" s="9"/>
      <c r="P1157" s="8"/>
    </row>
    <row r="1158" spans="3:16" x14ac:dyDescent="0.2">
      <c r="C1158" s="140">
        <f t="shared" si="55"/>
        <v>45</v>
      </c>
      <c r="D1158" s="141" t="str">
        <f t="shared" si="56"/>
        <v>Tin học</v>
      </c>
      <c r="E1158" s="8" t="str">
        <f t="shared" si="57"/>
        <v>45Tin học</v>
      </c>
      <c r="F1158" s="142">
        <v>19</v>
      </c>
      <c r="G1158" s="143" t="s">
        <v>8</v>
      </c>
      <c r="H1158" s="143"/>
      <c r="I1158" s="143"/>
      <c r="J1158" s="145"/>
      <c r="K1158" s="14"/>
      <c r="O1158" s="9"/>
      <c r="P1158" s="8"/>
    </row>
    <row r="1159" spans="3:16" x14ac:dyDescent="0.2">
      <c r="C1159" s="140">
        <f t="shared" si="55"/>
        <v>46</v>
      </c>
      <c r="D1159" s="141" t="str">
        <f t="shared" si="56"/>
        <v>Tin học</v>
      </c>
      <c r="E1159" s="8" t="str">
        <f t="shared" si="57"/>
        <v>46Tin học</v>
      </c>
      <c r="F1159" s="142">
        <v>20</v>
      </c>
      <c r="G1159" s="143" t="s">
        <v>8</v>
      </c>
      <c r="H1159" s="143"/>
      <c r="I1159" s="143"/>
      <c r="J1159" s="145"/>
      <c r="K1159" s="14"/>
      <c r="O1159" s="9"/>
      <c r="P1159" s="8"/>
    </row>
    <row r="1160" spans="3:16" x14ac:dyDescent="0.2">
      <c r="C1160" s="140">
        <f t="shared" si="55"/>
        <v>47</v>
      </c>
      <c r="D1160" s="141" t="str">
        <f t="shared" si="56"/>
        <v>Tin học</v>
      </c>
      <c r="E1160" s="8" t="str">
        <f t="shared" si="57"/>
        <v>47Tin học</v>
      </c>
      <c r="F1160" s="142">
        <v>21</v>
      </c>
      <c r="G1160" s="143" t="s">
        <v>8</v>
      </c>
      <c r="H1160" s="143"/>
      <c r="I1160" s="143"/>
      <c r="J1160" s="145"/>
      <c r="K1160" s="14"/>
      <c r="O1160" s="9"/>
      <c r="P1160" s="8"/>
    </row>
    <row r="1161" spans="3:16" x14ac:dyDescent="0.2">
      <c r="C1161" s="140">
        <f t="shared" si="55"/>
        <v>48</v>
      </c>
      <c r="D1161" s="141" t="str">
        <f t="shared" si="56"/>
        <v>Tin học</v>
      </c>
      <c r="E1161" s="8" t="str">
        <f t="shared" si="57"/>
        <v>48Tin học</v>
      </c>
      <c r="F1161" s="142">
        <v>22</v>
      </c>
      <c r="G1161" s="143" t="s">
        <v>8</v>
      </c>
      <c r="H1161" s="143"/>
      <c r="I1161" s="143"/>
      <c r="J1161" s="145"/>
      <c r="K1161" s="14"/>
      <c r="O1161" s="9"/>
      <c r="P1161" s="8"/>
    </row>
    <row r="1162" spans="3:16" x14ac:dyDescent="0.2">
      <c r="C1162" s="140">
        <f t="shared" si="55"/>
        <v>49</v>
      </c>
      <c r="D1162" s="141" t="str">
        <f t="shared" si="56"/>
        <v>Tin học</v>
      </c>
      <c r="E1162" s="8" t="str">
        <f t="shared" si="57"/>
        <v>49Tin học</v>
      </c>
      <c r="F1162" s="142">
        <v>23</v>
      </c>
      <c r="G1162" s="143" t="s">
        <v>8</v>
      </c>
      <c r="H1162" s="143"/>
      <c r="I1162" s="143"/>
      <c r="J1162" s="147"/>
      <c r="K1162" s="14"/>
      <c r="O1162" s="9"/>
      <c r="P1162" s="8"/>
    </row>
    <row r="1163" spans="3:16" x14ac:dyDescent="0.2">
      <c r="C1163" s="140">
        <f t="shared" ref="C1163:C1226" si="58">IF(G1163&lt;&gt;G1162,1,C1162+1)</f>
        <v>50</v>
      </c>
      <c r="D1163" s="141" t="str">
        <f t="shared" si="56"/>
        <v>Tin học</v>
      </c>
      <c r="E1163" s="8" t="str">
        <f t="shared" si="57"/>
        <v>50Tin học</v>
      </c>
      <c r="F1163" s="142">
        <v>24</v>
      </c>
      <c r="G1163" s="143" t="s">
        <v>8</v>
      </c>
      <c r="H1163" s="143"/>
      <c r="I1163" s="143"/>
      <c r="J1163" s="145"/>
      <c r="K1163" s="14"/>
      <c r="O1163" s="9"/>
      <c r="P1163" s="8"/>
    </row>
    <row r="1164" spans="3:16" x14ac:dyDescent="0.2">
      <c r="C1164" s="140">
        <f t="shared" si="58"/>
        <v>51</v>
      </c>
      <c r="D1164" s="141" t="str">
        <f t="shared" si="56"/>
        <v>Tin học</v>
      </c>
      <c r="E1164" s="8" t="str">
        <f t="shared" si="57"/>
        <v>51Tin học</v>
      </c>
      <c r="F1164" s="142">
        <v>25</v>
      </c>
      <c r="G1164" s="143" t="s">
        <v>8</v>
      </c>
      <c r="H1164" s="143"/>
      <c r="I1164" s="143"/>
      <c r="J1164" s="145"/>
      <c r="K1164" s="14"/>
      <c r="O1164" s="9"/>
      <c r="P1164" s="8"/>
    </row>
    <row r="1165" spans="3:16" x14ac:dyDescent="0.2">
      <c r="C1165" s="140">
        <f t="shared" si="58"/>
        <v>52</v>
      </c>
      <c r="D1165" s="141" t="str">
        <f t="shared" si="56"/>
        <v>Tin học</v>
      </c>
      <c r="E1165" s="8" t="str">
        <f t="shared" si="57"/>
        <v>52Tin học</v>
      </c>
      <c r="F1165" s="142">
        <v>26</v>
      </c>
      <c r="G1165" s="143" t="s">
        <v>8</v>
      </c>
      <c r="H1165" s="143"/>
      <c r="I1165" s="143"/>
      <c r="J1165" s="145"/>
      <c r="K1165" s="14"/>
      <c r="O1165" s="9"/>
      <c r="P1165" s="8"/>
    </row>
    <row r="1166" spans="3:16" x14ac:dyDescent="0.2">
      <c r="C1166" s="140">
        <f t="shared" si="58"/>
        <v>53</v>
      </c>
      <c r="D1166" s="141" t="str">
        <f t="shared" si="56"/>
        <v>Tin học</v>
      </c>
      <c r="E1166" s="8" t="str">
        <f t="shared" si="57"/>
        <v>53Tin học</v>
      </c>
      <c r="F1166" s="142">
        <v>27</v>
      </c>
      <c r="G1166" s="143" t="s">
        <v>8</v>
      </c>
      <c r="H1166" s="143"/>
      <c r="I1166" s="143"/>
      <c r="J1166" s="145"/>
      <c r="K1166" s="14"/>
      <c r="O1166" s="9"/>
      <c r="P1166" s="8"/>
    </row>
    <row r="1167" spans="3:16" x14ac:dyDescent="0.2">
      <c r="C1167" s="140">
        <f t="shared" si="58"/>
        <v>54</v>
      </c>
      <c r="D1167" s="141" t="str">
        <f t="shared" si="56"/>
        <v>Tin học</v>
      </c>
      <c r="E1167" s="8" t="str">
        <f t="shared" si="57"/>
        <v>54Tin học</v>
      </c>
      <c r="F1167" s="142">
        <v>28</v>
      </c>
      <c r="G1167" s="143" t="s">
        <v>8</v>
      </c>
      <c r="H1167" s="143"/>
      <c r="I1167" s="143"/>
      <c r="J1167" s="145"/>
      <c r="K1167" s="14"/>
      <c r="O1167" s="9"/>
      <c r="P1167" s="8"/>
    </row>
    <row r="1168" spans="3:16" x14ac:dyDescent="0.2">
      <c r="C1168" s="140">
        <f t="shared" si="58"/>
        <v>55</v>
      </c>
      <c r="D1168" s="141" t="str">
        <f t="shared" si="56"/>
        <v>Tin học</v>
      </c>
      <c r="E1168" s="8" t="str">
        <f t="shared" si="57"/>
        <v>55Tin học</v>
      </c>
      <c r="F1168" s="142">
        <v>29</v>
      </c>
      <c r="G1168" s="143" t="s">
        <v>8</v>
      </c>
      <c r="H1168" s="143"/>
      <c r="I1168" s="143"/>
      <c r="J1168" s="145"/>
      <c r="K1168" s="14"/>
      <c r="O1168" s="9"/>
      <c r="P1168" s="8"/>
    </row>
    <row r="1169" spans="3:16" x14ac:dyDescent="0.2">
      <c r="C1169" s="140">
        <f t="shared" si="58"/>
        <v>56</v>
      </c>
      <c r="D1169" s="141" t="str">
        <f t="shared" si="56"/>
        <v>Tin học</v>
      </c>
      <c r="E1169" s="8" t="str">
        <f t="shared" si="57"/>
        <v>56Tin học</v>
      </c>
      <c r="F1169" s="142">
        <v>30</v>
      </c>
      <c r="G1169" s="143" t="s">
        <v>8</v>
      </c>
      <c r="H1169" s="143"/>
      <c r="I1169" s="143"/>
      <c r="J1169" s="145"/>
      <c r="K1169" s="14"/>
      <c r="O1169" s="9"/>
      <c r="P1169" s="8"/>
    </row>
    <row r="1170" spans="3:16" x14ac:dyDescent="0.2">
      <c r="C1170" s="140">
        <f t="shared" si="58"/>
        <v>57</v>
      </c>
      <c r="D1170" s="141" t="str">
        <f t="shared" si="56"/>
        <v>Tin học</v>
      </c>
      <c r="E1170" s="8" t="str">
        <f t="shared" si="57"/>
        <v>57Tin học</v>
      </c>
      <c r="F1170" s="142">
        <v>31</v>
      </c>
      <c r="G1170" s="143" t="s">
        <v>8</v>
      </c>
      <c r="H1170" s="143"/>
      <c r="I1170" s="143"/>
      <c r="J1170" s="145"/>
      <c r="K1170" s="14"/>
      <c r="O1170" s="9"/>
      <c r="P1170" s="8"/>
    </row>
    <row r="1171" spans="3:16" x14ac:dyDescent="0.2">
      <c r="C1171" s="140">
        <f t="shared" si="58"/>
        <v>58</v>
      </c>
      <c r="D1171" s="141" t="str">
        <f t="shared" si="56"/>
        <v>Tin học</v>
      </c>
      <c r="E1171" s="8" t="str">
        <f t="shared" si="57"/>
        <v>58Tin học</v>
      </c>
      <c r="F1171" s="142">
        <v>32</v>
      </c>
      <c r="G1171" s="143" t="s">
        <v>8</v>
      </c>
      <c r="H1171" s="143"/>
      <c r="I1171" s="143"/>
      <c r="J1171" s="145"/>
      <c r="K1171" s="14"/>
      <c r="O1171" s="9"/>
      <c r="P1171" s="8"/>
    </row>
    <row r="1172" spans="3:16" x14ac:dyDescent="0.2">
      <c r="C1172" s="140">
        <f t="shared" si="58"/>
        <v>59</v>
      </c>
      <c r="D1172" s="141" t="str">
        <f t="shared" si="56"/>
        <v>Tin học</v>
      </c>
      <c r="E1172" s="8" t="str">
        <f t="shared" si="57"/>
        <v>59Tin học</v>
      </c>
      <c r="F1172" s="142">
        <v>33</v>
      </c>
      <c r="G1172" s="143" t="s">
        <v>8</v>
      </c>
      <c r="H1172" s="143"/>
      <c r="I1172" s="143"/>
      <c r="J1172" s="145"/>
      <c r="K1172" s="14"/>
      <c r="O1172" s="9"/>
      <c r="P1172" s="8"/>
    </row>
    <row r="1173" spans="3:16" x14ac:dyDescent="0.2">
      <c r="C1173" s="140">
        <f t="shared" si="58"/>
        <v>60</v>
      </c>
      <c r="D1173" s="141" t="str">
        <f t="shared" si="56"/>
        <v>Tin học</v>
      </c>
      <c r="E1173" s="8" t="str">
        <f t="shared" si="57"/>
        <v>60Tin học</v>
      </c>
      <c r="F1173" s="142">
        <v>34</v>
      </c>
      <c r="G1173" s="143" t="s">
        <v>8</v>
      </c>
      <c r="H1173" s="143"/>
      <c r="I1173" s="143"/>
      <c r="J1173" s="145"/>
      <c r="K1173" s="14"/>
      <c r="O1173" s="9"/>
      <c r="P1173" s="8"/>
    </row>
    <row r="1174" spans="3:16" x14ac:dyDescent="0.2">
      <c r="C1174" s="140">
        <f t="shared" si="58"/>
        <v>61</v>
      </c>
      <c r="D1174" s="141" t="str">
        <f t="shared" si="56"/>
        <v>Tin học</v>
      </c>
      <c r="E1174" s="8" t="str">
        <f t="shared" si="57"/>
        <v>61Tin học</v>
      </c>
      <c r="F1174" s="142">
        <v>35</v>
      </c>
      <c r="G1174" s="143" t="s">
        <v>8</v>
      </c>
      <c r="H1174" s="143"/>
      <c r="I1174" s="143"/>
      <c r="J1174" s="147"/>
      <c r="K1174" s="14"/>
      <c r="O1174" s="9"/>
      <c r="P1174" s="8"/>
    </row>
    <row r="1175" spans="3:16" x14ac:dyDescent="0.2">
      <c r="C1175" s="140">
        <f t="shared" si="58"/>
        <v>62</v>
      </c>
      <c r="D1175" s="141" t="str">
        <f t="shared" si="56"/>
        <v>Tin học</v>
      </c>
      <c r="E1175" s="8" t="str">
        <f t="shared" si="57"/>
        <v>62Tin học</v>
      </c>
      <c r="F1175" s="142">
        <v>36</v>
      </c>
      <c r="G1175" s="143" t="s">
        <v>8</v>
      </c>
      <c r="H1175" s="143"/>
      <c r="I1175" s="143"/>
      <c r="J1175" s="147"/>
      <c r="K1175" s="14"/>
      <c r="O1175" s="9"/>
      <c r="P1175" s="8"/>
    </row>
    <row r="1176" spans="3:16" x14ac:dyDescent="0.2">
      <c r="C1176" s="140">
        <f t="shared" si="58"/>
        <v>63</v>
      </c>
      <c r="D1176" s="141" t="str">
        <f t="shared" si="56"/>
        <v>Tin học</v>
      </c>
      <c r="E1176" s="8" t="str">
        <f t="shared" si="57"/>
        <v>63Tin học</v>
      </c>
      <c r="F1176" s="142">
        <v>37</v>
      </c>
      <c r="G1176" s="143" t="s">
        <v>8</v>
      </c>
      <c r="H1176" s="143"/>
      <c r="I1176" s="143"/>
      <c r="J1176" s="145"/>
      <c r="K1176" s="14"/>
      <c r="O1176" s="9"/>
      <c r="P1176" s="8"/>
    </row>
    <row r="1177" spans="3:16" x14ac:dyDescent="0.2">
      <c r="C1177" s="140">
        <f t="shared" si="58"/>
        <v>1</v>
      </c>
      <c r="D1177" s="141" t="str">
        <f t="shared" si="56"/>
        <v>Tập làm văn</v>
      </c>
      <c r="E1177" s="8" t="str">
        <f t="shared" si="57"/>
        <v>1Tập làm văn</v>
      </c>
      <c r="F1177" s="142">
        <v>1</v>
      </c>
      <c r="G1177" s="143" t="s">
        <v>108</v>
      </c>
      <c r="H1177" s="143"/>
      <c r="I1177" s="143"/>
      <c r="J1177" s="145" t="s">
        <v>516</v>
      </c>
      <c r="K1177" s="14" t="s">
        <v>897</v>
      </c>
      <c r="O1177" s="9"/>
      <c r="P1177" s="8"/>
    </row>
    <row r="1178" spans="3:16" x14ac:dyDescent="0.2">
      <c r="C1178" s="140">
        <f t="shared" si="58"/>
        <v>2</v>
      </c>
      <c r="D1178" s="141" t="str">
        <f t="shared" si="56"/>
        <v>Tập làm văn</v>
      </c>
      <c r="E1178" s="8" t="str">
        <f t="shared" si="57"/>
        <v>2Tập làm văn</v>
      </c>
      <c r="F1178" s="142">
        <v>2</v>
      </c>
      <c r="G1178" s="143" t="s">
        <v>108</v>
      </c>
      <c r="H1178" s="143"/>
      <c r="I1178" s="143"/>
      <c r="J1178" s="145" t="s">
        <v>517</v>
      </c>
      <c r="K1178" s="14" t="s">
        <v>897</v>
      </c>
      <c r="O1178" s="9"/>
      <c r="P1178" s="8"/>
    </row>
    <row r="1179" spans="3:16" x14ac:dyDescent="0.2">
      <c r="C1179" s="140">
        <f t="shared" si="58"/>
        <v>3</v>
      </c>
      <c r="D1179" s="141" t="str">
        <f t="shared" si="56"/>
        <v>Tập làm văn</v>
      </c>
      <c r="E1179" s="8" t="str">
        <f t="shared" si="57"/>
        <v>3Tập làm văn</v>
      </c>
      <c r="F1179" s="142">
        <v>3</v>
      </c>
      <c r="G1179" s="143" t="s">
        <v>108</v>
      </c>
      <c r="H1179" s="143"/>
      <c r="I1179" s="143"/>
      <c r="J1179" s="145" t="s">
        <v>518</v>
      </c>
      <c r="K1179" s="14" t="s">
        <v>897</v>
      </c>
      <c r="O1179" s="9"/>
      <c r="P1179" s="8"/>
    </row>
    <row r="1180" spans="3:16" x14ac:dyDescent="0.2">
      <c r="C1180" s="140">
        <f t="shared" si="58"/>
        <v>4</v>
      </c>
      <c r="D1180" s="141" t="str">
        <f t="shared" si="56"/>
        <v>Tập làm văn</v>
      </c>
      <c r="E1180" s="8" t="str">
        <f t="shared" si="57"/>
        <v>4Tập làm văn</v>
      </c>
      <c r="F1180" s="142">
        <v>4</v>
      </c>
      <c r="G1180" s="143" t="s">
        <v>108</v>
      </c>
      <c r="H1180" s="143"/>
      <c r="I1180" s="143"/>
      <c r="J1180" s="145" t="s">
        <v>519</v>
      </c>
      <c r="K1180" s="14" t="s">
        <v>897</v>
      </c>
      <c r="O1180" s="9"/>
      <c r="P1180" s="8"/>
    </row>
    <row r="1181" spans="3:16" x14ac:dyDescent="0.2">
      <c r="C1181" s="140">
        <f t="shared" si="58"/>
        <v>5</v>
      </c>
      <c r="D1181" s="141" t="str">
        <f t="shared" ref="D1181:D1244" si="59">+VLOOKUP(G1181,$L$10:$M$50,2,0)</f>
        <v>Tập làm văn</v>
      </c>
      <c r="E1181" s="8" t="str">
        <f t="shared" ref="E1181:E1244" si="60">+C1181&amp;D1181</f>
        <v>5Tập làm văn</v>
      </c>
      <c r="F1181" s="142">
        <v>5</v>
      </c>
      <c r="G1181" s="143" t="s">
        <v>108</v>
      </c>
      <c r="H1181" s="143"/>
      <c r="I1181" s="143"/>
      <c r="J1181" s="145" t="s">
        <v>520</v>
      </c>
      <c r="K1181" s="14" t="s">
        <v>897</v>
      </c>
      <c r="O1181" s="9"/>
      <c r="P1181" s="8"/>
    </row>
    <row r="1182" spans="3:16" x14ac:dyDescent="0.2">
      <c r="C1182" s="140">
        <f t="shared" si="58"/>
        <v>6</v>
      </c>
      <c r="D1182" s="141" t="str">
        <f t="shared" si="59"/>
        <v>Tập làm văn</v>
      </c>
      <c r="E1182" s="8" t="str">
        <f t="shared" si="60"/>
        <v>6Tập làm văn</v>
      </c>
      <c r="F1182" s="142">
        <v>6</v>
      </c>
      <c r="G1182" s="143" t="s">
        <v>108</v>
      </c>
      <c r="H1182" s="143"/>
      <c r="I1182" s="143"/>
      <c r="J1182" s="145" t="s">
        <v>521</v>
      </c>
      <c r="K1182" s="14" t="s">
        <v>897</v>
      </c>
      <c r="O1182" s="9"/>
      <c r="P1182" s="8"/>
    </row>
    <row r="1183" spans="3:16" x14ac:dyDescent="0.2">
      <c r="C1183" s="140">
        <f t="shared" si="58"/>
        <v>7</v>
      </c>
      <c r="D1183" s="141" t="str">
        <f t="shared" si="59"/>
        <v>Tập làm văn</v>
      </c>
      <c r="E1183" s="8" t="str">
        <f t="shared" si="60"/>
        <v>7Tập làm văn</v>
      </c>
      <c r="F1183" s="142">
        <v>7</v>
      </c>
      <c r="G1183" s="143" t="s">
        <v>108</v>
      </c>
      <c r="H1183" s="143"/>
      <c r="I1183" s="143"/>
      <c r="J1183" s="145" t="s">
        <v>522</v>
      </c>
      <c r="K1183" s="14" t="s">
        <v>897</v>
      </c>
      <c r="O1183" s="9"/>
      <c r="P1183" s="8"/>
    </row>
    <row r="1184" spans="3:16" x14ac:dyDescent="0.2">
      <c r="C1184" s="140">
        <f t="shared" si="58"/>
        <v>8</v>
      </c>
      <c r="D1184" s="141" t="str">
        <f t="shared" si="59"/>
        <v>Tập làm văn</v>
      </c>
      <c r="E1184" s="8" t="str">
        <f t="shared" si="60"/>
        <v>8Tập làm văn</v>
      </c>
      <c r="F1184" s="142">
        <v>8</v>
      </c>
      <c r="G1184" s="143" t="s">
        <v>108</v>
      </c>
      <c r="H1184" s="143"/>
      <c r="I1184" s="143"/>
      <c r="J1184" s="145" t="s">
        <v>523</v>
      </c>
      <c r="K1184" s="14" t="s">
        <v>897</v>
      </c>
      <c r="O1184" s="9"/>
      <c r="P1184" s="8"/>
    </row>
    <row r="1185" spans="3:16" x14ac:dyDescent="0.2">
      <c r="C1185" s="140">
        <f t="shared" si="58"/>
        <v>9</v>
      </c>
      <c r="D1185" s="141" t="str">
        <f t="shared" si="59"/>
        <v>Tập làm văn</v>
      </c>
      <c r="E1185" s="8" t="str">
        <f t="shared" si="60"/>
        <v>9Tập làm văn</v>
      </c>
      <c r="F1185" s="142">
        <v>9</v>
      </c>
      <c r="G1185" s="143" t="s">
        <v>108</v>
      </c>
      <c r="H1185" s="143"/>
      <c r="I1185" s="143"/>
      <c r="J1185" s="145" t="s">
        <v>19</v>
      </c>
      <c r="K1185" s="14" t="s">
        <v>524</v>
      </c>
      <c r="O1185" s="9"/>
      <c r="P1185" s="8"/>
    </row>
    <row r="1186" spans="3:16" x14ac:dyDescent="0.2">
      <c r="C1186" s="140">
        <f t="shared" si="58"/>
        <v>10</v>
      </c>
      <c r="D1186" s="141" t="str">
        <f t="shared" si="59"/>
        <v>Tập làm văn</v>
      </c>
      <c r="E1186" s="8" t="str">
        <f t="shared" si="60"/>
        <v>10Tập làm văn</v>
      </c>
      <c r="F1186" s="142">
        <v>10</v>
      </c>
      <c r="G1186" s="143" t="s">
        <v>108</v>
      </c>
      <c r="H1186" s="143"/>
      <c r="I1186" s="143"/>
      <c r="J1186" s="145" t="s">
        <v>525</v>
      </c>
      <c r="K1186" s="14" t="s">
        <v>897</v>
      </c>
      <c r="O1186" s="9"/>
      <c r="P1186" s="8"/>
    </row>
    <row r="1187" spans="3:16" x14ac:dyDescent="0.2">
      <c r="C1187" s="140">
        <f t="shared" si="58"/>
        <v>11</v>
      </c>
      <c r="D1187" s="141" t="str">
        <f t="shared" si="59"/>
        <v>Tập làm văn</v>
      </c>
      <c r="E1187" s="8" t="str">
        <f t="shared" si="60"/>
        <v>11Tập làm văn</v>
      </c>
      <c r="F1187" s="142">
        <v>11</v>
      </c>
      <c r="G1187" s="143" t="s">
        <v>108</v>
      </c>
      <c r="H1187" s="143"/>
      <c r="I1187" s="143"/>
      <c r="J1187" s="145" t="s">
        <v>526</v>
      </c>
      <c r="K1187" s="14" t="s">
        <v>897</v>
      </c>
      <c r="O1187" s="9"/>
      <c r="P1187" s="8"/>
    </row>
    <row r="1188" spans="3:16" x14ac:dyDescent="0.2">
      <c r="C1188" s="140">
        <f t="shared" si="58"/>
        <v>12</v>
      </c>
      <c r="D1188" s="141" t="str">
        <f t="shared" si="59"/>
        <v>Tập làm văn</v>
      </c>
      <c r="E1188" s="8" t="str">
        <f t="shared" si="60"/>
        <v>12Tập làm văn</v>
      </c>
      <c r="F1188" s="142">
        <v>12</v>
      </c>
      <c r="G1188" s="143" t="s">
        <v>108</v>
      </c>
      <c r="H1188" s="143"/>
      <c r="I1188" s="143"/>
      <c r="J1188" s="145" t="s">
        <v>527</v>
      </c>
      <c r="K1188" s="14" t="s">
        <v>897</v>
      </c>
      <c r="O1188" s="9"/>
      <c r="P1188" s="8"/>
    </row>
    <row r="1189" spans="3:16" x14ac:dyDescent="0.2">
      <c r="C1189" s="140">
        <f t="shared" si="58"/>
        <v>13</v>
      </c>
      <c r="D1189" s="141" t="str">
        <f t="shared" si="59"/>
        <v>Tập làm văn</v>
      </c>
      <c r="E1189" s="8" t="str">
        <f t="shared" si="60"/>
        <v>13Tập làm văn</v>
      </c>
      <c r="F1189" s="142">
        <v>13</v>
      </c>
      <c r="G1189" s="143" t="s">
        <v>108</v>
      </c>
      <c r="H1189" s="143"/>
      <c r="I1189" s="143"/>
      <c r="J1189" s="145" t="s">
        <v>528</v>
      </c>
      <c r="K1189" s="14" t="s">
        <v>897</v>
      </c>
      <c r="O1189" s="9"/>
      <c r="P1189" s="8"/>
    </row>
    <row r="1190" spans="3:16" x14ac:dyDescent="0.2">
      <c r="C1190" s="140">
        <f t="shared" si="58"/>
        <v>14</v>
      </c>
      <c r="D1190" s="141" t="str">
        <f t="shared" si="59"/>
        <v>Tập làm văn</v>
      </c>
      <c r="E1190" s="8" t="str">
        <f t="shared" si="60"/>
        <v>14Tập làm văn</v>
      </c>
      <c r="F1190" s="142">
        <v>14</v>
      </c>
      <c r="G1190" s="143" t="s">
        <v>108</v>
      </c>
      <c r="H1190" s="143"/>
      <c r="I1190" s="143"/>
      <c r="J1190" s="145" t="s">
        <v>529</v>
      </c>
      <c r="K1190" s="14" t="s">
        <v>897</v>
      </c>
      <c r="O1190" s="9"/>
      <c r="P1190" s="8"/>
    </row>
    <row r="1191" spans="3:16" x14ac:dyDescent="0.2">
      <c r="C1191" s="140">
        <f t="shared" si="58"/>
        <v>15</v>
      </c>
      <c r="D1191" s="141" t="str">
        <f t="shared" si="59"/>
        <v>Tập làm văn</v>
      </c>
      <c r="E1191" s="8" t="str">
        <f t="shared" si="60"/>
        <v>15Tập làm văn</v>
      </c>
      <c r="F1191" s="142">
        <v>15</v>
      </c>
      <c r="G1191" s="143" t="s">
        <v>108</v>
      </c>
      <c r="H1191" s="143"/>
      <c r="I1191" s="143"/>
      <c r="J1191" s="145" t="s">
        <v>530</v>
      </c>
      <c r="K1191" s="14" t="s">
        <v>897</v>
      </c>
      <c r="O1191" s="9"/>
      <c r="P1191" s="8"/>
    </row>
    <row r="1192" spans="3:16" x14ac:dyDescent="0.2">
      <c r="C1192" s="140">
        <f t="shared" si="58"/>
        <v>16</v>
      </c>
      <c r="D1192" s="141" t="str">
        <f t="shared" si="59"/>
        <v>Tập làm văn</v>
      </c>
      <c r="E1192" s="8" t="str">
        <f t="shared" si="60"/>
        <v>16Tập làm văn</v>
      </c>
      <c r="F1192" s="142">
        <v>16</v>
      </c>
      <c r="G1192" s="143" t="s">
        <v>108</v>
      </c>
      <c r="H1192" s="143"/>
      <c r="I1192" s="143"/>
      <c r="J1192" s="145" t="s">
        <v>531</v>
      </c>
      <c r="K1192" s="14" t="s">
        <v>897</v>
      </c>
      <c r="O1192" s="9"/>
      <c r="P1192" s="8"/>
    </row>
    <row r="1193" spans="3:16" x14ac:dyDescent="0.2">
      <c r="C1193" s="140">
        <f t="shared" si="58"/>
        <v>17</v>
      </c>
      <c r="D1193" s="141" t="str">
        <f t="shared" si="59"/>
        <v>Tập làm văn</v>
      </c>
      <c r="E1193" s="8" t="str">
        <f t="shared" si="60"/>
        <v>17Tập làm văn</v>
      </c>
      <c r="F1193" s="142">
        <v>17</v>
      </c>
      <c r="G1193" s="143" t="s">
        <v>108</v>
      </c>
      <c r="H1193" s="143"/>
      <c r="I1193" s="143"/>
      <c r="J1193" s="145" t="s">
        <v>532</v>
      </c>
      <c r="K1193" s="14" t="s">
        <v>897</v>
      </c>
      <c r="O1193" s="9"/>
      <c r="P1193" s="8"/>
    </row>
    <row r="1194" spans="3:16" x14ac:dyDescent="0.2">
      <c r="C1194" s="140">
        <f t="shared" si="58"/>
        <v>18</v>
      </c>
      <c r="D1194" s="141" t="str">
        <f t="shared" si="59"/>
        <v>Tập làm văn</v>
      </c>
      <c r="E1194" s="8" t="str">
        <f t="shared" si="60"/>
        <v>18Tập làm văn</v>
      </c>
      <c r="F1194" s="142">
        <v>18</v>
      </c>
      <c r="G1194" s="143" t="s">
        <v>108</v>
      </c>
      <c r="H1194" s="143"/>
      <c r="I1194" s="143"/>
      <c r="J1194" s="145" t="s">
        <v>19</v>
      </c>
      <c r="K1194" s="14" t="s">
        <v>524</v>
      </c>
      <c r="O1194" s="9"/>
      <c r="P1194" s="8"/>
    </row>
    <row r="1195" spans="3:16" x14ac:dyDescent="0.2">
      <c r="C1195" s="140">
        <f t="shared" si="58"/>
        <v>19</v>
      </c>
      <c r="D1195" s="141" t="str">
        <f t="shared" si="59"/>
        <v>Tập làm văn</v>
      </c>
      <c r="E1195" s="8" t="str">
        <f t="shared" si="60"/>
        <v>19Tập làm văn</v>
      </c>
      <c r="F1195" s="142">
        <v>19</v>
      </c>
      <c r="G1195" s="143" t="s">
        <v>108</v>
      </c>
      <c r="H1195" s="143"/>
      <c r="I1195" s="143"/>
      <c r="J1195" s="147" t="s">
        <v>533</v>
      </c>
      <c r="K1195" s="14" t="s">
        <v>897</v>
      </c>
      <c r="O1195" s="9"/>
      <c r="P1195" s="8"/>
    </row>
    <row r="1196" spans="3:16" x14ac:dyDescent="0.2">
      <c r="C1196" s="140">
        <f t="shared" si="58"/>
        <v>20</v>
      </c>
      <c r="D1196" s="141" t="str">
        <f t="shared" si="59"/>
        <v>Tập làm văn</v>
      </c>
      <c r="E1196" s="8" t="str">
        <f t="shared" si="60"/>
        <v>20Tập làm văn</v>
      </c>
      <c r="F1196" s="142">
        <v>20</v>
      </c>
      <c r="G1196" s="143" t="s">
        <v>108</v>
      </c>
      <c r="H1196" s="143"/>
      <c r="I1196" s="143"/>
      <c r="J1196" s="145" t="s">
        <v>534</v>
      </c>
      <c r="K1196" s="14" t="s">
        <v>897</v>
      </c>
      <c r="O1196" s="9"/>
      <c r="P1196" s="8"/>
    </row>
    <row r="1197" spans="3:16" x14ac:dyDescent="0.2">
      <c r="C1197" s="140">
        <f t="shared" si="58"/>
        <v>21</v>
      </c>
      <c r="D1197" s="141" t="str">
        <f t="shared" si="59"/>
        <v>Tập làm văn</v>
      </c>
      <c r="E1197" s="8" t="str">
        <f t="shared" si="60"/>
        <v>21Tập làm văn</v>
      </c>
      <c r="F1197" s="142">
        <v>21</v>
      </c>
      <c r="G1197" s="143" t="s">
        <v>108</v>
      </c>
      <c r="H1197" s="143"/>
      <c r="I1197" s="143"/>
      <c r="J1197" s="145" t="s">
        <v>535</v>
      </c>
      <c r="K1197" s="14" t="s">
        <v>897</v>
      </c>
      <c r="O1197" s="9"/>
      <c r="P1197" s="8"/>
    </row>
    <row r="1198" spans="3:16" x14ac:dyDescent="0.2">
      <c r="C1198" s="140">
        <f t="shared" si="58"/>
        <v>22</v>
      </c>
      <c r="D1198" s="141" t="str">
        <f t="shared" si="59"/>
        <v>Tập làm văn</v>
      </c>
      <c r="E1198" s="8" t="str">
        <f t="shared" si="60"/>
        <v>22Tập làm văn</v>
      </c>
      <c r="F1198" s="142">
        <v>22</v>
      </c>
      <c r="G1198" s="143" t="s">
        <v>108</v>
      </c>
      <c r="H1198" s="143"/>
      <c r="I1198" s="143"/>
      <c r="J1198" s="145" t="s">
        <v>536</v>
      </c>
      <c r="K1198" s="14" t="s">
        <v>897</v>
      </c>
      <c r="O1198" s="9"/>
      <c r="P1198" s="8"/>
    </row>
    <row r="1199" spans="3:16" x14ac:dyDescent="0.2">
      <c r="C1199" s="140">
        <f t="shared" si="58"/>
        <v>23</v>
      </c>
      <c r="D1199" s="141" t="str">
        <f t="shared" si="59"/>
        <v>Tập làm văn</v>
      </c>
      <c r="E1199" s="8" t="str">
        <f t="shared" si="60"/>
        <v>23Tập làm văn</v>
      </c>
      <c r="F1199" s="142">
        <v>23</v>
      </c>
      <c r="G1199" s="143" t="s">
        <v>108</v>
      </c>
      <c r="H1199" s="143"/>
      <c r="I1199" s="143"/>
      <c r="J1199" s="145" t="s">
        <v>537</v>
      </c>
      <c r="K1199" s="14" t="s">
        <v>897</v>
      </c>
      <c r="O1199" s="9"/>
      <c r="P1199" s="8"/>
    </row>
    <row r="1200" spans="3:16" x14ac:dyDescent="0.2">
      <c r="C1200" s="140">
        <f t="shared" si="58"/>
        <v>24</v>
      </c>
      <c r="D1200" s="141" t="str">
        <f t="shared" si="59"/>
        <v>Tập làm văn</v>
      </c>
      <c r="E1200" s="8" t="str">
        <f t="shared" si="60"/>
        <v>24Tập làm văn</v>
      </c>
      <c r="F1200" s="142">
        <v>24</v>
      </c>
      <c r="G1200" s="143" t="s">
        <v>108</v>
      </c>
      <c r="H1200" s="143"/>
      <c r="I1200" s="143"/>
      <c r="J1200" s="145" t="s">
        <v>538</v>
      </c>
      <c r="K1200" s="14" t="s">
        <v>897</v>
      </c>
      <c r="O1200" s="9"/>
      <c r="P1200" s="8"/>
    </row>
    <row r="1201" spans="3:16" x14ac:dyDescent="0.2">
      <c r="C1201" s="140">
        <f t="shared" si="58"/>
        <v>25</v>
      </c>
      <c r="D1201" s="141" t="str">
        <f t="shared" si="59"/>
        <v>Tập làm văn</v>
      </c>
      <c r="E1201" s="8" t="str">
        <f t="shared" si="60"/>
        <v>25Tập làm văn</v>
      </c>
      <c r="F1201" s="142">
        <v>25</v>
      </c>
      <c r="G1201" s="143" t="s">
        <v>108</v>
      </c>
      <c r="H1201" s="143"/>
      <c r="I1201" s="143"/>
      <c r="J1201" s="145" t="s">
        <v>539</v>
      </c>
      <c r="K1201" s="14" t="s">
        <v>897</v>
      </c>
      <c r="O1201" s="9"/>
      <c r="P1201" s="8"/>
    </row>
    <row r="1202" spans="3:16" x14ac:dyDescent="0.2">
      <c r="C1202" s="140">
        <f t="shared" si="58"/>
        <v>26</v>
      </c>
      <c r="D1202" s="141" t="str">
        <f t="shared" si="59"/>
        <v>Tập làm văn</v>
      </c>
      <c r="E1202" s="8" t="str">
        <f t="shared" si="60"/>
        <v>26Tập làm văn</v>
      </c>
      <c r="F1202" s="142">
        <v>26</v>
      </c>
      <c r="G1202" s="143" t="s">
        <v>108</v>
      </c>
      <c r="H1202" s="143"/>
      <c r="I1202" s="143"/>
      <c r="J1202" s="145" t="s">
        <v>540</v>
      </c>
      <c r="K1202" s="14" t="s">
        <v>897</v>
      </c>
      <c r="O1202" s="9"/>
      <c r="P1202" s="8"/>
    </row>
    <row r="1203" spans="3:16" x14ac:dyDescent="0.2">
      <c r="C1203" s="140">
        <f t="shared" si="58"/>
        <v>27</v>
      </c>
      <c r="D1203" s="141" t="str">
        <f t="shared" si="59"/>
        <v>Tập làm văn</v>
      </c>
      <c r="E1203" s="8" t="str">
        <f t="shared" si="60"/>
        <v>27Tập làm văn</v>
      </c>
      <c r="F1203" s="142">
        <v>27</v>
      </c>
      <c r="G1203" s="143" t="s">
        <v>108</v>
      </c>
      <c r="H1203" s="143"/>
      <c r="I1203" s="143"/>
      <c r="J1203" s="145" t="s">
        <v>19</v>
      </c>
      <c r="K1203" s="14" t="s">
        <v>524</v>
      </c>
      <c r="O1203" s="9"/>
      <c r="P1203" s="8"/>
    </row>
    <row r="1204" spans="3:16" x14ac:dyDescent="0.2">
      <c r="C1204" s="140">
        <f t="shared" si="58"/>
        <v>28</v>
      </c>
      <c r="D1204" s="141" t="str">
        <f t="shared" si="59"/>
        <v>Tập làm văn</v>
      </c>
      <c r="E1204" s="8" t="str">
        <f t="shared" si="60"/>
        <v>28Tập làm văn</v>
      </c>
      <c r="F1204" s="142">
        <v>28</v>
      </c>
      <c r="G1204" s="143" t="s">
        <v>108</v>
      </c>
      <c r="H1204" s="143"/>
      <c r="I1204" s="143"/>
      <c r="J1204" s="145" t="s">
        <v>541</v>
      </c>
      <c r="K1204" s="14" t="s">
        <v>897</v>
      </c>
      <c r="O1204" s="9"/>
      <c r="P1204" s="8"/>
    </row>
    <row r="1205" spans="3:16" x14ac:dyDescent="0.2">
      <c r="C1205" s="140">
        <f t="shared" si="58"/>
        <v>29</v>
      </c>
      <c r="D1205" s="141" t="str">
        <f t="shared" si="59"/>
        <v>Tập làm văn</v>
      </c>
      <c r="E1205" s="8" t="str">
        <f t="shared" si="60"/>
        <v>29Tập làm văn</v>
      </c>
      <c r="F1205" s="142">
        <v>29</v>
      </c>
      <c r="G1205" s="143" t="s">
        <v>108</v>
      </c>
      <c r="H1205" s="143"/>
      <c r="I1205" s="143"/>
      <c r="J1205" s="145" t="s">
        <v>542</v>
      </c>
      <c r="K1205" s="14" t="s">
        <v>897</v>
      </c>
      <c r="O1205" s="9"/>
      <c r="P1205" s="8"/>
    </row>
    <row r="1206" spans="3:16" x14ac:dyDescent="0.2">
      <c r="C1206" s="140">
        <f t="shared" si="58"/>
        <v>30</v>
      </c>
      <c r="D1206" s="141" t="str">
        <f t="shared" si="59"/>
        <v>Tập làm văn</v>
      </c>
      <c r="E1206" s="8" t="str">
        <f t="shared" si="60"/>
        <v>30Tập làm văn</v>
      </c>
      <c r="F1206" s="142">
        <v>30</v>
      </c>
      <c r="G1206" s="143" t="s">
        <v>108</v>
      </c>
      <c r="H1206" s="143"/>
      <c r="I1206" s="143"/>
      <c r="J1206" s="145" t="s">
        <v>543</v>
      </c>
      <c r="K1206" s="14" t="s">
        <v>897</v>
      </c>
      <c r="O1206" s="9"/>
      <c r="P1206" s="8"/>
    </row>
    <row r="1207" spans="3:16" x14ac:dyDescent="0.2">
      <c r="C1207" s="140">
        <f t="shared" si="58"/>
        <v>31</v>
      </c>
      <c r="D1207" s="141" t="str">
        <f t="shared" si="59"/>
        <v>Tập làm văn</v>
      </c>
      <c r="E1207" s="8" t="str">
        <f t="shared" si="60"/>
        <v>31Tập làm văn</v>
      </c>
      <c r="F1207" s="142">
        <v>31</v>
      </c>
      <c r="G1207" s="143" t="s">
        <v>108</v>
      </c>
      <c r="H1207" s="143"/>
      <c r="I1207" s="143"/>
      <c r="J1207" s="147" t="s">
        <v>544</v>
      </c>
      <c r="K1207" s="14" t="s">
        <v>897</v>
      </c>
      <c r="O1207" s="9"/>
      <c r="P1207" s="8"/>
    </row>
    <row r="1208" spans="3:16" x14ac:dyDescent="0.2">
      <c r="C1208" s="140">
        <f t="shared" si="58"/>
        <v>32</v>
      </c>
      <c r="D1208" s="141" t="str">
        <f t="shared" si="59"/>
        <v>Tập làm văn</v>
      </c>
      <c r="E1208" s="8" t="str">
        <f t="shared" si="60"/>
        <v>32Tập làm văn</v>
      </c>
      <c r="F1208" s="142">
        <v>32</v>
      </c>
      <c r="G1208" s="143" t="s">
        <v>108</v>
      </c>
      <c r="H1208" s="143"/>
      <c r="I1208" s="143"/>
      <c r="J1208" s="147" t="s">
        <v>545</v>
      </c>
      <c r="K1208" s="14" t="s">
        <v>897</v>
      </c>
      <c r="O1208" s="9"/>
      <c r="P1208" s="8"/>
    </row>
    <row r="1209" spans="3:16" x14ac:dyDescent="0.2">
      <c r="C1209" s="140">
        <f t="shared" si="58"/>
        <v>33</v>
      </c>
      <c r="D1209" s="141" t="str">
        <f t="shared" si="59"/>
        <v>Tập làm văn</v>
      </c>
      <c r="E1209" s="8" t="str">
        <f t="shared" si="60"/>
        <v>33Tập làm văn</v>
      </c>
      <c r="F1209" s="142">
        <v>33</v>
      </c>
      <c r="G1209" s="143" t="s">
        <v>108</v>
      </c>
      <c r="H1209" s="143"/>
      <c r="I1209" s="143"/>
      <c r="J1209" s="145" t="s">
        <v>546</v>
      </c>
      <c r="K1209" s="14" t="s">
        <v>897</v>
      </c>
      <c r="O1209" s="9"/>
      <c r="P1209" s="8"/>
    </row>
    <row r="1210" spans="3:16" x14ac:dyDescent="0.2">
      <c r="C1210" s="140">
        <f t="shared" si="58"/>
        <v>34</v>
      </c>
      <c r="D1210" s="141" t="str">
        <f t="shared" si="59"/>
        <v>Tập làm văn</v>
      </c>
      <c r="E1210" s="8" t="str">
        <f t="shared" si="60"/>
        <v>34Tập làm văn</v>
      </c>
      <c r="F1210" s="142">
        <v>34</v>
      </c>
      <c r="G1210" s="143" t="s">
        <v>108</v>
      </c>
      <c r="H1210" s="143"/>
      <c r="I1210" s="143"/>
      <c r="J1210" s="147" t="s">
        <v>547</v>
      </c>
      <c r="K1210" s="14" t="s">
        <v>897</v>
      </c>
      <c r="O1210" s="9"/>
      <c r="P1210" s="8"/>
    </row>
    <row r="1211" spans="3:16" x14ac:dyDescent="0.2">
      <c r="C1211" s="140">
        <f t="shared" si="58"/>
        <v>35</v>
      </c>
      <c r="D1211" s="141" t="str">
        <f t="shared" si="59"/>
        <v>Tập làm văn</v>
      </c>
      <c r="E1211" s="8" t="str">
        <f t="shared" si="60"/>
        <v>35Tập làm văn</v>
      </c>
      <c r="F1211" s="142">
        <v>35</v>
      </c>
      <c r="G1211" s="143" t="s">
        <v>108</v>
      </c>
      <c r="H1211" s="143"/>
      <c r="I1211" s="143"/>
      <c r="J1211" s="150" t="s">
        <v>19</v>
      </c>
      <c r="K1211" s="14" t="s">
        <v>524</v>
      </c>
      <c r="O1211" s="9"/>
      <c r="P1211" s="8"/>
    </row>
    <row r="1212" spans="3:16" x14ac:dyDescent="0.2">
      <c r="C1212" s="140">
        <f t="shared" si="58"/>
        <v>1</v>
      </c>
      <c r="D1212" s="141" t="str">
        <f t="shared" si="59"/>
        <v>TN&amp;XH</v>
      </c>
      <c r="E1212" s="8" t="str">
        <f t="shared" si="60"/>
        <v>1TN&amp;XH</v>
      </c>
      <c r="F1212" s="142">
        <v>1</v>
      </c>
      <c r="G1212" s="143" t="s">
        <v>134</v>
      </c>
      <c r="H1212" s="143"/>
      <c r="I1212" s="143"/>
      <c r="J1212" s="145" t="s">
        <v>548</v>
      </c>
      <c r="K1212" s="14" t="s">
        <v>898</v>
      </c>
      <c r="O1212" s="9"/>
      <c r="P1212" s="8"/>
    </row>
    <row r="1213" spans="3:16" x14ac:dyDescent="0.2">
      <c r="C1213" s="140">
        <f t="shared" si="58"/>
        <v>2</v>
      </c>
      <c r="D1213" s="141" t="str">
        <f t="shared" si="59"/>
        <v>TN&amp;XH</v>
      </c>
      <c r="E1213" s="8" t="str">
        <f t="shared" si="60"/>
        <v>2TN&amp;XH</v>
      </c>
      <c r="F1213" s="142">
        <v>2</v>
      </c>
      <c r="G1213" s="14" t="s">
        <v>134</v>
      </c>
      <c r="H1213" s="14"/>
      <c r="I1213" s="14"/>
      <c r="J1213" s="145" t="s">
        <v>549</v>
      </c>
      <c r="K1213" s="14" t="s">
        <v>898</v>
      </c>
      <c r="O1213" s="9"/>
      <c r="P1213" s="8"/>
    </row>
    <row r="1214" spans="3:16" x14ac:dyDescent="0.2">
      <c r="C1214" s="140">
        <f t="shared" si="58"/>
        <v>3</v>
      </c>
      <c r="D1214" s="141" t="str">
        <f t="shared" si="59"/>
        <v>TN&amp;XH</v>
      </c>
      <c r="E1214" s="8" t="str">
        <f t="shared" si="60"/>
        <v>3TN&amp;XH</v>
      </c>
      <c r="F1214" s="142">
        <v>3</v>
      </c>
      <c r="G1214" s="143" t="s">
        <v>134</v>
      </c>
      <c r="H1214" s="143"/>
      <c r="I1214" s="143"/>
      <c r="J1214" s="145" t="s">
        <v>550</v>
      </c>
      <c r="K1214" s="14" t="s">
        <v>898</v>
      </c>
      <c r="O1214" s="9"/>
      <c r="P1214" s="8"/>
    </row>
    <row r="1215" spans="3:16" x14ac:dyDescent="0.2">
      <c r="C1215" s="140">
        <f t="shared" si="58"/>
        <v>4</v>
      </c>
      <c r="D1215" s="141" t="str">
        <f t="shared" si="59"/>
        <v>TN&amp;XH</v>
      </c>
      <c r="E1215" s="8" t="str">
        <f t="shared" si="60"/>
        <v>4TN&amp;XH</v>
      </c>
      <c r="F1215" s="142">
        <v>4</v>
      </c>
      <c r="G1215" s="14" t="s">
        <v>134</v>
      </c>
      <c r="H1215" s="14"/>
      <c r="I1215" s="14"/>
      <c r="J1215" s="145" t="s">
        <v>551</v>
      </c>
      <c r="K1215" s="14" t="s">
        <v>898</v>
      </c>
      <c r="O1215" s="9"/>
      <c r="P1215" s="8"/>
    </row>
    <row r="1216" spans="3:16" x14ac:dyDescent="0.2">
      <c r="C1216" s="140">
        <f t="shared" si="58"/>
        <v>5</v>
      </c>
      <c r="D1216" s="141" t="str">
        <f t="shared" si="59"/>
        <v>TN&amp;XH</v>
      </c>
      <c r="E1216" s="8" t="str">
        <f t="shared" si="60"/>
        <v>5TN&amp;XH</v>
      </c>
      <c r="F1216" s="142">
        <v>5</v>
      </c>
      <c r="G1216" s="14" t="s">
        <v>134</v>
      </c>
      <c r="H1216" s="14"/>
      <c r="I1216" s="14"/>
      <c r="J1216" s="145" t="s">
        <v>552</v>
      </c>
      <c r="K1216" s="14" t="s">
        <v>898</v>
      </c>
      <c r="O1216" s="9"/>
      <c r="P1216" s="8"/>
    </row>
    <row r="1217" spans="3:16" x14ac:dyDescent="0.2">
      <c r="C1217" s="140">
        <f t="shared" si="58"/>
        <v>6</v>
      </c>
      <c r="D1217" s="141" t="str">
        <f t="shared" si="59"/>
        <v>TN&amp;XH</v>
      </c>
      <c r="E1217" s="8" t="str">
        <f t="shared" si="60"/>
        <v>6TN&amp;XH</v>
      </c>
      <c r="F1217" s="142">
        <v>6</v>
      </c>
      <c r="G1217" s="14" t="s">
        <v>134</v>
      </c>
      <c r="H1217" s="14"/>
      <c r="I1217" s="14"/>
      <c r="J1217" s="145" t="s">
        <v>553</v>
      </c>
      <c r="K1217" s="14" t="s">
        <v>898</v>
      </c>
      <c r="O1217" s="9"/>
      <c r="P1217" s="8"/>
    </row>
    <row r="1218" spans="3:16" x14ac:dyDescent="0.2">
      <c r="C1218" s="140">
        <f t="shared" si="58"/>
        <v>7</v>
      </c>
      <c r="D1218" s="141" t="str">
        <f t="shared" si="59"/>
        <v>TN&amp;XH</v>
      </c>
      <c r="E1218" s="8" t="str">
        <f t="shared" si="60"/>
        <v>7TN&amp;XH</v>
      </c>
      <c r="F1218" s="142">
        <v>7</v>
      </c>
      <c r="G1218" s="143" t="s">
        <v>134</v>
      </c>
      <c r="H1218" s="143"/>
      <c r="I1218" s="143"/>
      <c r="J1218" s="145" t="s">
        <v>554</v>
      </c>
      <c r="K1218" s="14" t="s">
        <v>898</v>
      </c>
      <c r="O1218" s="9"/>
      <c r="P1218" s="8"/>
    </row>
    <row r="1219" spans="3:16" x14ac:dyDescent="0.2">
      <c r="C1219" s="140">
        <f t="shared" si="58"/>
        <v>8</v>
      </c>
      <c r="D1219" s="141" t="str">
        <f t="shared" si="59"/>
        <v>TN&amp;XH</v>
      </c>
      <c r="E1219" s="8" t="str">
        <f t="shared" si="60"/>
        <v>8TN&amp;XH</v>
      </c>
      <c r="F1219" s="142">
        <v>8</v>
      </c>
      <c r="G1219" s="143" t="s">
        <v>134</v>
      </c>
      <c r="H1219" s="143"/>
      <c r="I1219" s="143"/>
      <c r="J1219" s="145" t="s">
        <v>555</v>
      </c>
      <c r="K1219" s="14" t="s">
        <v>898</v>
      </c>
      <c r="O1219" s="9"/>
      <c r="P1219" s="8"/>
    </row>
    <row r="1220" spans="3:16" x14ac:dyDescent="0.2">
      <c r="C1220" s="140">
        <f t="shared" si="58"/>
        <v>9</v>
      </c>
      <c r="D1220" s="141" t="str">
        <f t="shared" si="59"/>
        <v>TN&amp;XH</v>
      </c>
      <c r="E1220" s="8" t="str">
        <f t="shared" si="60"/>
        <v>9TN&amp;XH</v>
      </c>
      <c r="F1220" s="142">
        <v>9</v>
      </c>
      <c r="G1220" s="143" t="s">
        <v>134</v>
      </c>
      <c r="H1220" s="143"/>
      <c r="I1220" s="143"/>
      <c r="J1220" s="145" t="s">
        <v>556</v>
      </c>
      <c r="K1220" s="14" t="s">
        <v>898</v>
      </c>
      <c r="O1220" s="9"/>
      <c r="P1220" s="8"/>
    </row>
    <row r="1221" spans="3:16" x14ac:dyDescent="0.2">
      <c r="C1221" s="140">
        <f t="shared" si="58"/>
        <v>10</v>
      </c>
      <c r="D1221" s="141" t="str">
        <f t="shared" si="59"/>
        <v>TN&amp;XH</v>
      </c>
      <c r="E1221" s="8" t="str">
        <f t="shared" si="60"/>
        <v>10TN&amp;XH</v>
      </c>
      <c r="F1221" s="142">
        <v>10</v>
      </c>
      <c r="G1221" s="143" t="s">
        <v>134</v>
      </c>
      <c r="H1221" s="143"/>
      <c r="I1221" s="143"/>
      <c r="J1221" s="145" t="s">
        <v>557</v>
      </c>
      <c r="K1221" s="14" t="s">
        <v>898</v>
      </c>
      <c r="O1221" s="9"/>
      <c r="P1221" s="8"/>
    </row>
    <row r="1222" spans="3:16" x14ac:dyDescent="0.2">
      <c r="C1222" s="140">
        <f t="shared" si="58"/>
        <v>11</v>
      </c>
      <c r="D1222" s="141" t="str">
        <f t="shared" si="59"/>
        <v>TN&amp;XH</v>
      </c>
      <c r="E1222" s="8" t="str">
        <f t="shared" si="60"/>
        <v>11TN&amp;XH</v>
      </c>
      <c r="F1222" s="142">
        <v>11</v>
      </c>
      <c r="G1222" s="143" t="s">
        <v>134</v>
      </c>
      <c r="H1222" s="143"/>
      <c r="I1222" s="143"/>
      <c r="J1222" s="145" t="s">
        <v>558</v>
      </c>
      <c r="K1222" s="14" t="s">
        <v>898</v>
      </c>
      <c r="O1222" s="9"/>
      <c r="P1222" s="8"/>
    </row>
    <row r="1223" spans="3:16" x14ac:dyDescent="0.2">
      <c r="C1223" s="140">
        <f t="shared" si="58"/>
        <v>12</v>
      </c>
      <c r="D1223" s="141" t="str">
        <f t="shared" si="59"/>
        <v>TN&amp;XH</v>
      </c>
      <c r="E1223" s="8" t="str">
        <f t="shared" si="60"/>
        <v>12TN&amp;XH</v>
      </c>
      <c r="F1223" s="142">
        <v>12</v>
      </c>
      <c r="G1223" s="143" t="s">
        <v>134</v>
      </c>
      <c r="H1223" s="143"/>
      <c r="I1223" s="143"/>
      <c r="J1223" s="145" t="s">
        <v>559</v>
      </c>
      <c r="K1223" s="14" t="s">
        <v>898</v>
      </c>
      <c r="O1223" s="9"/>
      <c r="P1223" s="8"/>
    </row>
    <row r="1224" spans="3:16" x14ac:dyDescent="0.2">
      <c r="C1224" s="140">
        <f t="shared" si="58"/>
        <v>13</v>
      </c>
      <c r="D1224" s="141" t="str">
        <f t="shared" si="59"/>
        <v>TN&amp;XH</v>
      </c>
      <c r="E1224" s="8" t="str">
        <f t="shared" si="60"/>
        <v>13TN&amp;XH</v>
      </c>
      <c r="F1224" s="142">
        <v>13</v>
      </c>
      <c r="G1224" s="143" t="s">
        <v>134</v>
      </c>
      <c r="H1224" s="143"/>
      <c r="I1224" s="143"/>
      <c r="J1224" s="145" t="s">
        <v>560</v>
      </c>
      <c r="K1224" s="14" t="s">
        <v>898</v>
      </c>
      <c r="O1224" s="9"/>
      <c r="P1224" s="8"/>
    </row>
    <row r="1225" spans="3:16" x14ac:dyDescent="0.2">
      <c r="C1225" s="140">
        <f t="shared" si="58"/>
        <v>14</v>
      </c>
      <c r="D1225" s="141" t="str">
        <f t="shared" si="59"/>
        <v>TN&amp;XH</v>
      </c>
      <c r="E1225" s="8" t="str">
        <f t="shared" si="60"/>
        <v>14TN&amp;XH</v>
      </c>
      <c r="F1225" s="142">
        <v>14</v>
      </c>
      <c r="G1225" s="143" t="s">
        <v>134</v>
      </c>
      <c r="H1225" s="143"/>
      <c r="I1225" s="143"/>
      <c r="J1225" s="145" t="s">
        <v>561</v>
      </c>
      <c r="K1225" s="14" t="s">
        <v>898</v>
      </c>
      <c r="O1225" s="9"/>
      <c r="P1225" s="8"/>
    </row>
    <row r="1226" spans="3:16" x14ac:dyDescent="0.2">
      <c r="C1226" s="140">
        <f t="shared" si="58"/>
        <v>15</v>
      </c>
      <c r="D1226" s="141" t="str">
        <f t="shared" si="59"/>
        <v>TN&amp;XH</v>
      </c>
      <c r="E1226" s="8" t="str">
        <f t="shared" si="60"/>
        <v>15TN&amp;XH</v>
      </c>
      <c r="F1226" s="142">
        <v>15</v>
      </c>
      <c r="G1226" s="143" t="s">
        <v>134</v>
      </c>
      <c r="H1226" s="143"/>
      <c r="I1226" s="143"/>
      <c r="J1226" s="145" t="s">
        <v>562</v>
      </c>
      <c r="K1226" s="14" t="s">
        <v>898</v>
      </c>
      <c r="O1226" s="9"/>
      <c r="P1226" s="8"/>
    </row>
    <row r="1227" spans="3:16" x14ac:dyDescent="0.2">
      <c r="C1227" s="140">
        <f t="shared" ref="C1227:C1290" si="61">IF(G1227&lt;&gt;G1226,1,C1226+1)</f>
        <v>16</v>
      </c>
      <c r="D1227" s="141" t="str">
        <f t="shared" si="59"/>
        <v>TN&amp;XH</v>
      </c>
      <c r="E1227" s="8" t="str">
        <f t="shared" si="60"/>
        <v>16TN&amp;XH</v>
      </c>
      <c r="F1227" s="142">
        <v>16</v>
      </c>
      <c r="G1227" s="143" t="s">
        <v>134</v>
      </c>
      <c r="H1227" s="143"/>
      <c r="I1227" s="143"/>
      <c r="J1227" s="145" t="s">
        <v>563</v>
      </c>
      <c r="K1227" s="14" t="s">
        <v>898</v>
      </c>
      <c r="O1227" s="9"/>
      <c r="P1227" s="8"/>
    </row>
    <row r="1228" spans="3:16" x14ac:dyDescent="0.2">
      <c r="C1228" s="140">
        <f t="shared" si="61"/>
        <v>17</v>
      </c>
      <c r="D1228" s="141" t="str">
        <f t="shared" si="59"/>
        <v>TN&amp;XH</v>
      </c>
      <c r="E1228" s="8" t="str">
        <f t="shared" si="60"/>
        <v>17TN&amp;XH</v>
      </c>
      <c r="F1228" s="142">
        <v>17</v>
      </c>
      <c r="G1228" s="143" t="s">
        <v>134</v>
      </c>
      <c r="H1228" s="143"/>
      <c r="I1228" s="143"/>
      <c r="J1228" s="145" t="s">
        <v>564</v>
      </c>
      <c r="K1228" s="14" t="s">
        <v>898</v>
      </c>
      <c r="O1228" s="9"/>
      <c r="P1228" s="8"/>
    </row>
    <row r="1229" spans="3:16" x14ac:dyDescent="0.2">
      <c r="C1229" s="140">
        <f t="shared" si="61"/>
        <v>18</v>
      </c>
      <c r="D1229" s="141" t="str">
        <f t="shared" si="59"/>
        <v>TN&amp;XH</v>
      </c>
      <c r="E1229" s="8" t="str">
        <f t="shared" si="60"/>
        <v>18TN&amp;XH</v>
      </c>
      <c r="F1229" s="142">
        <v>18</v>
      </c>
      <c r="G1229" s="143" t="s">
        <v>134</v>
      </c>
      <c r="H1229" s="143"/>
      <c r="I1229" s="143"/>
      <c r="J1229" s="145" t="s">
        <v>565</v>
      </c>
      <c r="K1229" s="14" t="s">
        <v>898</v>
      </c>
      <c r="O1229" s="9"/>
      <c r="P1229" s="8"/>
    </row>
    <row r="1230" spans="3:16" x14ac:dyDescent="0.2">
      <c r="C1230" s="140">
        <f t="shared" si="61"/>
        <v>19</v>
      </c>
      <c r="D1230" s="141" t="str">
        <f t="shared" si="59"/>
        <v>TN&amp;XH</v>
      </c>
      <c r="E1230" s="8" t="str">
        <f t="shared" si="60"/>
        <v>19TN&amp;XH</v>
      </c>
      <c r="F1230" s="142">
        <v>19</v>
      </c>
      <c r="G1230" s="143" t="s">
        <v>134</v>
      </c>
      <c r="H1230" s="143"/>
      <c r="I1230" s="143"/>
      <c r="J1230" s="145" t="s">
        <v>566</v>
      </c>
      <c r="K1230" s="14" t="s">
        <v>898</v>
      </c>
      <c r="O1230" s="9"/>
      <c r="P1230" s="8"/>
    </row>
    <row r="1231" spans="3:16" x14ac:dyDescent="0.2">
      <c r="C1231" s="140">
        <f t="shared" si="61"/>
        <v>20</v>
      </c>
      <c r="D1231" s="141" t="str">
        <f t="shared" si="59"/>
        <v>TN&amp;XH</v>
      </c>
      <c r="E1231" s="8" t="str">
        <f t="shared" si="60"/>
        <v>20TN&amp;XH</v>
      </c>
      <c r="F1231" s="142">
        <v>20</v>
      </c>
      <c r="G1231" s="143" t="s">
        <v>134</v>
      </c>
      <c r="H1231" s="143"/>
      <c r="I1231" s="143"/>
      <c r="J1231" s="145" t="s">
        <v>567</v>
      </c>
      <c r="K1231" s="14" t="s">
        <v>898</v>
      </c>
      <c r="O1231" s="9"/>
      <c r="P1231" s="8"/>
    </row>
    <row r="1232" spans="3:16" x14ac:dyDescent="0.2">
      <c r="C1232" s="140">
        <f t="shared" si="61"/>
        <v>21</v>
      </c>
      <c r="D1232" s="141" t="str">
        <f t="shared" si="59"/>
        <v>TN&amp;XH</v>
      </c>
      <c r="E1232" s="8" t="str">
        <f t="shared" si="60"/>
        <v>21TN&amp;XH</v>
      </c>
      <c r="F1232" s="142">
        <v>21</v>
      </c>
      <c r="G1232" s="143" t="s">
        <v>134</v>
      </c>
      <c r="H1232" s="143"/>
      <c r="I1232" s="143"/>
      <c r="J1232" s="145" t="s">
        <v>568</v>
      </c>
      <c r="K1232" s="14" t="s">
        <v>898</v>
      </c>
      <c r="O1232" s="9"/>
      <c r="P1232" s="8"/>
    </row>
    <row r="1233" spans="3:16" x14ac:dyDescent="0.2">
      <c r="C1233" s="140">
        <f t="shared" si="61"/>
        <v>22</v>
      </c>
      <c r="D1233" s="141" t="str">
        <f t="shared" si="59"/>
        <v>TN&amp;XH</v>
      </c>
      <c r="E1233" s="8" t="str">
        <f t="shared" si="60"/>
        <v>22TN&amp;XH</v>
      </c>
      <c r="F1233" s="142">
        <v>22</v>
      </c>
      <c r="G1233" s="143" t="s">
        <v>134</v>
      </c>
      <c r="H1233" s="143"/>
      <c r="I1233" s="143"/>
      <c r="J1233" s="145" t="s">
        <v>569</v>
      </c>
      <c r="K1233" s="14" t="s">
        <v>898</v>
      </c>
      <c r="O1233" s="9"/>
      <c r="P1233" s="8"/>
    </row>
    <row r="1234" spans="3:16" x14ac:dyDescent="0.2">
      <c r="C1234" s="140">
        <f t="shared" si="61"/>
        <v>23</v>
      </c>
      <c r="D1234" s="141" t="str">
        <f t="shared" si="59"/>
        <v>TN&amp;XH</v>
      </c>
      <c r="E1234" s="8" t="str">
        <f t="shared" si="60"/>
        <v>23TN&amp;XH</v>
      </c>
      <c r="F1234" s="142">
        <v>23</v>
      </c>
      <c r="G1234" s="143" t="s">
        <v>134</v>
      </c>
      <c r="H1234" s="143"/>
      <c r="I1234" s="143"/>
      <c r="J1234" s="145" t="s">
        <v>135</v>
      </c>
      <c r="K1234" s="14" t="s">
        <v>898</v>
      </c>
      <c r="O1234" s="9"/>
      <c r="P1234" s="8"/>
    </row>
    <row r="1235" spans="3:16" x14ac:dyDescent="0.2">
      <c r="C1235" s="140">
        <f t="shared" si="61"/>
        <v>24</v>
      </c>
      <c r="D1235" s="141" t="str">
        <f t="shared" si="59"/>
        <v>TN&amp;XH</v>
      </c>
      <c r="E1235" s="8" t="str">
        <f t="shared" si="60"/>
        <v>24TN&amp;XH</v>
      </c>
      <c r="F1235" s="142">
        <v>24</v>
      </c>
      <c r="G1235" s="143" t="s">
        <v>134</v>
      </c>
      <c r="H1235" s="143"/>
      <c r="I1235" s="143"/>
      <c r="J1235" s="145" t="s">
        <v>570</v>
      </c>
      <c r="K1235" s="14" t="s">
        <v>898</v>
      </c>
      <c r="O1235" s="9"/>
      <c r="P1235" s="8"/>
    </row>
    <row r="1236" spans="3:16" x14ac:dyDescent="0.2">
      <c r="C1236" s="140">
        <f t="shared" si="61"/>
        <v>25</v>
      </c>
      <c r="D1236" s="141" t="str">
        <f t="shared" si="59"/>
        <v>TN&amp;XH</v>
      </c>
      <c r="E1236" s="8" t="str">
        <f t="shared" si="60"/>
        <v>25TN&amp;XH</v>
      </c>
      <c r="F1236" s="142">
        <v>25</v>
      </c>
      <c r="G1236" s="143" t="s">
        <v>134</v>
      </c>
      <c r="H1236" s="143"/>
      <c r="I1236" s="143"/>
      <c r="J1236" s="145" t="s">
        <v>571</v>
      </c>
      <c r="K1236" s="14" t="s">
        <v>898</v>
      </c>
      <c r="O1236" s="9"/>
      <c r="P1236" s="8"/>
    </row>
    <row r="1237" spans="3:16" x14ac:dyDescent="0.2">
      <c r="C1237" s="140">
        <f t="shared" si="61"/>
        <v>26</v>
      </c>
      <c r="D1237" s="141" t="str">
        <f t="shared" si="59"/>
        <v>TN&amp;XH</v>
      </c>
      <c r="E1237" s="8" t="str">
        <f t="shared" si="60"/>
        <v>26TN&amp;XH</v>
      </c>
      <c r="F1237" s="142">
        <v>26</v>
      </c>
      <c r="G1237" s="143" t="s">
        <v>134</v>
      </c>
      <c r="H1237" s="143"/>
      <c r="I1237" s="143"/>
      <c r="J1237" s="145" t="s">
        <v>572</v>
      </c>
      <c r="K1237" s="14" t="s">
        <v>898</v>
      </c>
      <c r="O1237" s="9"/>
      <c r="P1237" s="8"/>
    </row>
    <row r="1238" spans="3:16" x14ac:dyDescent="0.2">
      <c r="C1238" s="140">
        <f t="shared" si="61"/>
        <v>27</v>
      </c>
      <c r="D1238" s="141" t="str">
        <f t="shared" si="59"/>
        <v>TN&amp;XH</v>
      </c>
      <c r="E1238" s="8" t="str">
        <f t="shared" si="60"/>
        <v>27TN&amp;XH</v>
      </c>
      <c r="F1238" s="142">
        <v>27</v>
      </c>
      <c r="G1238" s="143" t="s">
        <v>134</v>
      </c>
      <c r="H1238" s="143"/>
      <c r="I1238" s="143"/>
      <c r="J1238" s="145" t="s">
        <v>573</v>
      </c>
      <c r="K1238" s="14" t="s">
        <v>898</v>
      </c>
      <c r="O1238" s="9"/>
      <c r="P1238" s="8"/>
    </row>
    <row r="1239" spans="3:16" x14ac:dyDescent="0.2">
      <c r="C1239" s="140">
        <f t="shared" si="61"/>
        <v>28</v>
      </c>
      <c r="D1239" s="141" t="str">
        <f t="shared" si="59"/>
        <v>TN&amp;XH</v>
      </c>
      <c r="E1239" s="8" t="str">
        <f t="shared" si="60"/>
        <v>28TN&amp;XH</v>
      </c>
      <c r="F1239" s="142">
        <v>28</v>
      </c>
      <c r="G1239" s="143" t="s">
        <v>134</v>
      </c>
      <c r="H1239" s="143"/>
      <c r="I1239" s="143"/>
      <c r="J1239" s="145" t="s">
        <v>574</v>
      </c>
      <c r="K1239" s="14" t="s">
        <v>898</v>
      </c>
      <c r="O1239" s="9"/>
      <c r="P1239" s="8"/>
    </row>
    <row r="1240" spans="3:16" x14ac:dyDescent="0.2">
      <c r="C1240" s="140">
        <f t="shared" si="61"/>
        <v>29</v>
      </c>
      <c r="D1240" s="141" t="str">
        <f t="shared" si="59"/>
        <v>TN&amp;XH</v>
      </c>
      <c r="E1240" s="8" t="str">
        <f t="shared" si="60"/>
        <v>29TN&amp;XH</v>
      </c>
      <c r="F1240" s="142">
        <v>29</v>
      </c>
      <c r="G1240" s="143" t="s">
        <v>134</v>
      </c>
      <c r="H1240" s="143"/>
      <c r="I1240" s="143"/>
      <c r="J1240" s="145" t="s">
        <v>575</v>
      </c>
      <c r="K1240" s="14" t="s">
        <v>898</v>
      </c>
      <c r="O1240" s="9"/>
      <c r="P1240" s="8"/>
    </row>
    <row r="1241" spans="3:16" x14ac:dyDescent="0.2">
      <c r="C1241" s="140">
        <f t="shared" si="61"/>
        <v>30</v>
      </c>
      <c r="D1241" s="141" t="str">
        <f t="shared" si="59"/>
        <v>TN&amp;XH</v>
      </c>
      <c r="E1241" s="8" t="str">
        <f t="shared" si="60"/>
        <v>30TN&amp;XH</v>
      </c>
      <c r="F1241" s="142">
        <v>30</v>
      </c>
      <c r="G1241" s="143" t="s">
        <v>134</v>
      </c>
      <c r="H1241" s="143"/>
      <c r="I1241" s="143"/>
      <c r="J1241" s="145" t="s">
        <v>576</v>
      </c>
      <c r="K1241" s="14" t="s">
        <v>898</v>
      </c>
      <c r="O1241" s="9"/>
      <c r="P1241" s="8"/>
    </row>
    <row r="1242" spans="3:16" x14ac:dyDescent="0.2">
      <c r="C1242" s="140">
        <f t="shared" si="61"/>
        <v>31</v>
      </c>
      <c r="D1242" s="141" t="str">
        <f t="shared" si="59"/>
        <v>TN&amp;XH</v>
      </c>
      <c r="E1242" s="8" t="str">
        <f t="shared" si="60"/>
        <v>31TN&amp;XH</v>
      </c>
      <c r="F1242" s="142">
        <v>31</v>
      </c>
      <c r="G1242" s="143" t="s">
        <v>134</v>
      </c>
      <c r="H1242" s="143"/>
      <c r="I1242" s="143"/>
      <c r="J1242" s="145" t="s">
        <v>577</v>
      </c>
      <c r="K1242" s="14" t="s">
        <v>898</v>
      </c>
      <c r="O1242" s="9"/>
      <c r="P1242" s="8"/>
    </row>
    <row r="1243" spans="3:16" x14ac:dyDescent="0.2">
      <c r="C1243" s="140">
        <f t="shared" si="61"/>
        <v>32</v>
      </c>
      <c r="D1243" s="141" t="str">
        <f t="shared" si="59"/>
        <v>TN&amp;XH</v>
      </c>
      <c r="E1243" s="8" t="str">
        <f t="shared" si="60"/>
        <v>32TN&amp;XH</v>
      </c>
      <c r="F1243" s="142">
        <v>32</v>
      </c>
      <c r="G1243" s="143" t="s">
        <v>134</v>
      </c>
      <c r="H1243" s="143"/>
      <c r="I1243" s="143"/>
      <c r="J1243" s="145" t="s">
        <v>578</v>
      </c>
      <c r="K1243" s="14" t="s">
        <v>898</v>
      </c>
      <c r="O1243" s="9"/>
      <c r="P1243" s="8"/>
    </row>
    <row r="1244" spans="3:16" x14ac:dyDescent="0.2">
      <c r="C1244" s="140">
        <f t="shared" si="61"/>
        <v>33</v>
      </c>
      <c r="D1244" s="141" t="str">
        <f t="shared" si="59"/>
        <v>TN&amp;XH</v>
      </c>
      <c r="E1244" s="8" t="str">
        <f t="shared" si="60"/>
        <v>33TN&amp;XH</v>
      </c>
      <c r="F1244" s="142">
        <v>33</v>
      </c>
      <c r="G1244" s="143" t="s">
        <v>134</v>
      </c>
      <c r="H1244" s="143"/>
      <c r="I1244" s="143"/>
      <c r="J1244" s="145" t="s">
        <v>579</v>
      </c>
      <c r="K1244" s="14" t="s">
        <v>898</v>
      </c>
      <c r="O1244" s="9"/>
      <c r="P1244" s="8"/>
    </row>
    <row r="1245" spans="3:16" x14ac:dyDescent="0.2">
      <c r="C1245" s="140">
        <f t="shared" si="61"/>
        <v>34</v>
      </c>
      <c r="D1245" s="141" t="str">
        <f t="shared" ref="D1245:D1308" si="62">+VLOOKUP(G1245,$L$10:$M$50,2,0)</f>
        <v>TN&amp;XH</v>
      </c>
      <c r="E1245" s="8" t="str">
        <f t="shared" ref="E1245:E1308" si="63">+C1245&amp;D1245</f>
        <v>34TN&amp;XH</v>
      </c>
      <c r="F1245" s="142">
        <v>34</v>
      </c>
      <c r="G1245" s="143" t="s">
        <v>134</v>
      </c>
      <c r="H1245" s="143"/>
      <c r="I1245" s="143"/>
      <c r="J1245" s="145" t="s">
        <v>580</v>
      </c>
      <c r="K1245" s="14" t="s">
        <v>898</v>
      </c>
      <c r="O1245" s="9"/>
      <c r="P1245" s="8"/>
    </row>
    <row r="1246" spans="3:16" x14ac:dyDescent="0.2">
      <c r="C1246" s="140">
        <f t="shared" si="61"/>
        <v>35</v>
      </c>
      <c r="D1246" s="141" t="str">
        <f t="shared" si="62"/>
        <v>TN&amp;XH</v>
      </c>
      <c r="E1246" s="8" t="str">
        <f t="shared" si="63"/>
        <v>35TN&amp;XH</v>
      </c>
      <c r="F1246" s="142">
        <v>35</v>
      </c>
      <c r="G1246" s="143" t="s">
        <v>134</v>
      </c>
      <c r="H1246" s="143"/>
      <c r="I1246" s="143"/>
      <c r="J1246" s="145" t="s">
        <v>580</v>
      </c>
      <c r="K1246" s="14" t="s">
        <v>898</v>
      </c>
      <c r="O1246" s="9"/>
      <c r="P1246" s="8"/>
    </row>
    <row r="1247" spans="3:16" x14ac:dyDescent="0.2">
      <c r="C1247" s="140">
        <f t="shared" si="61"/>
        <v>1</v>
      </c>
      <c r="D1247" s="141" t="e">
        <f t="shared" si="62"/>
        <v>#N/A</v>
      </c>
      <c r="E1247" s="8" t="e">
        <f t="shared" si="63"/>
        <v>#N/A</v>
      </c>
      <c r="F1247" s="142"/>
      <c r="G1247" s="143"/>
      <c r="H1247" s="143"/>
      <c r="I1247" s="143"/>
      <c r="J1247" s="145"/>
      <c r="K1247" s="14"/>
      <c r="O1247" s="9"/>
      <c r="P1247" s="8"/>
    </row>
    <row r="1248" spans="3:16" x14ac:dyDescent="0.2">
      <c r="C1248" s="140">
        <f t="shared" si="61"/>
        <v>2</v>
      </c>
      <c r="D1248" s="141" t="e">
        <f t="shared" si="62"/>
        <v>#N/A</v>
      </c>
      <c r="E1248" s="8" t="e">
        <f t="shared" si="63"/>
        <v>#N/A</v>
      </c>
      <c r="F1248" s="142"/>
      <c r="G1248" s="143"/>
      <c r="H1248" s="143"/>
      <c r="I1248" s="143"/>
      <c r="J1248" s="147"/>
      <c r="K1248" s="14"/>
      <c r="O1248" s="9"/>
      <c r="P1248" s="8"/>
    </row>
    <row r="1249" spans="3:16" x14ac:dyDescent="0.2">
      <c r="C1249" s="140">
        <f t="shared" si="61"/>
        <v>3</v>
      </c>
      <c r="D1249" s="141" t="e">
        <f t="shared" si="62"/>
        <v>#N/A</v>
      </c>
      <c r="E1249" s="8" t="e">
        <f t="shared" si="63"/>
        <v>#N/A</v>
      </c>
      <c r="F1249" s="142"/>
      <c r="G1249" s="143"/>
      <c r="H1249" s="143"/>
      <c r="I1249" s="143"/>
      <c r="J1249" s="145"/>
      <c r="K1249" s="14"/>
      <c r="O1249" s="9"/>
      <c r="P1249" s="8"/>
    </row>
    <row r="1250" spans="3:16" x14ac:dyDescent="0.2">
      <c r="C1250" s="140">
        <f t="shared" si="61"/>
        <v>4</v>
      </c>
      <c r="D1250" s="141" t="e">
        <f t="shared" si="62"/>
        <v>#N/A</v>
      </c>
      <c r="E1250" s="8" t="e">
        <f t="shared" si="63"/>
        <v>#N/A</v>
      </c>
      <c r="F1250" s="142"/>
      <c r="G1250" s="143"/>
      <c r="H1250" s="143"/>
      <c r="I1250" s="143"/>
      <c r="J1250" s="145"/>
      <c r="K1250" s="14"/>
      <c r="O1250" s="9"/>
      <c r="P1250" s="8"/>
    </row>
    <row r="1251" spans="3:16" x14ac:dyDescent="0.2">
      <c r="C1251" s="140">
        <f t="shared" si="61"/>
        <v>5</v>
      </c>
      <c r="D1251" s="141" t="e">
        <f t="shared" si="62"/>
        <v>#N/A</v>
      </c>
      <c r="E1251" s="8" t="e">
        <f t="shared" si="63"/>
        <v>#N/A</v>
      </c>
      <c r="F1251" s="142"/>
      <c r="G1251" s="143"/>
      <c r="H1251" s="143"/>
      <c r="I1251" s="143"/>
      <c r="J1251" s="145"/>
      <c r="K1251" s="14"/>
      <c r="O1251" s="9"/>
      <c r="P1251" s="8"/>
    </row>
    <row r="1252" spans="3:16" x14ac:dyDescent="0.2">
      <c r="C1252" s="140">
        <f t="shared" si="61"/>
        <v>6</v>
      </c>
      <c r="D1252" s="141" t="e">
        <f t="shared" si="62"/>
        <v>#N/A</v>
      </c>
      <c r="E1252" s="8" t="e">
        <f t="shared" si="63"/>
        <v>#N/A</v>
      </c>
      <c r="F1252" s="142"/>
      <c r="G1252" s="143"/>
      <c r="H1252" s="143"/>
      <c r="I1252" s="143"/>
      <c r="J1252" s="145"/>
      <c r="K1252" s="14"/>
      <c r="O1252" s="9"/>
      <c r="P1252" s="8"/>
    </row>
    <row r="1253" spans="3:16" x14ac:dyDescent="0.2">
      <c r="C1253" s="140">
        <f t="shared" si="61"/>
        <v>7</v>
      </c>
      <c r="D1253" s="141" t="e">
        <f t="shared" si="62"/>
        <v>#N/A</v>
      </c>
      <c r="E1253" s="8" t="e">
        <f t="shared" si="63"/>
        <v>#N/A</v>
      </c>
      <c r="F1253" s="142"/>
      <c r="G1253" s="143"/>
      <c r="H1253" s="143"/>
      <c r="I1253" s="143"/>
      <c r="J1253" s="145"/>
      <c r="K1253" s="14"/>
      <c r="O1253" s="9"/>
      <c r="P1253" s="8"/>
    </row>
    <row r="1254" spans="3:16" x14ac:dyDescent="0.2">
      <c r="C1254" s="140">
        <f t="shared" si="61"/>
        <v>8</v>
      </c>
      <c r="D1254" s="141" t="e">
        <f t="shared" si="62"/>
        <v>#N/A</v>
      </c>
      <c r="E1254" s="8" t="e">
        <f t="shared" si="63"/>
        <v>#N/A</v>
      </c>
      <c r="F1254" s="142"/>
      <c r="G1254" s="143"/>
      <c r="H1254" s="143"/>
      <c r="I1254" s="143"/>
      <c r="J1254" s="145"/>
      <c r="K1254" s="14"/>
      <c r="O1254" s="9"/>
      <c r="P1254" s="8"/>
    </row>
    <row r="1255" spans="3:16" x14ac:dyDescent="0.2">
      <c r="C1255" s="140">
        <f t="shared" si="61"/>
        <v>9</v>
      </c>
      <c r="D1255" s="141" t="e">
        <f t="shared" si="62"/>
        <v>#N/A</v>
      </c>
      <c r="E1255" s="8" t="e">
        <f t="shared" si="63"/>
        <v>#N/A</v>
      </c>
      <c r="F1255" s="142"/>
      <c r="G1255" s="143"/>
      <c r="H1255" s="143"/>
      <c r="I1255" s="143"/>
      <c r="J1255" s="145"/>
      <c r="K1255" s="14"/>
      <c r="O1255" s="9"/>
      <c r="P1255" s="8"/>
    </row>
    <row r="1256" spans="3:16" x14ac:dyDescent="0.2">
      <c r="C1256" s="140">
        <f t="shared" si="61"/>
        <v>10</v>
      </c>
      <c r="D1256" s="141" t="e">
        <f t="shared" si="62"/>
        <v>#N/A</v>
      </c>
      <c r="E1256" s="8" t="e">
        <f t="shared" si="63"/>
        <v>#N/A</v>
      </c>
      <c r="F1256" s="142"/>
      <c r="G1256" s="143"/>
      <c r="H1256" s="143"/>
      <c r="I1256" s="143"/>
      <c r="J1256" s="145"/>
      <c r="K1256" s="14"/>
      <c r="O1256" s="9"/>
      <c r="P1256" s="8"/>
    </row>
    <row r="1257" spans="3:16" x14ac:dyDescent="0.2">
      <c r="C1257" s="140">
        <f t="shared" si="61"/>
        <v>11</v>
      </c>
      <c r="D1257" s="141" t="e">
        <f t="shared" si="62"/>
        <v>#N/A</v>
      </c>
      <c r="E1257" s="8" t="e">
        <f t="shared" si="63"/>
        <v>#N/A</v>
      </c>
      <c r="F1257" s="142"/>
      <c r="G1257" s="143"/>
      <c r="H1257" s="143"/>
      <c r="I1257" s="143"/>
      <c r="J1257" s="145"/>
      <c r="K1257" s="14"/>
      <c r="O1257" s="9"/>
      <c r="P1257" s="8"/>
    </row>
    <row r="1258" spans="3:16" x14ac:dyDescent="0.2">
      <c r="C1258" s="140">
        <f t="shared" si="61"/>
        <v>12</v>
      </c>
      <c r="D1258" s="141" t="e">
        <f t="shared" si="62"/>
        <v>#N/A</v>
      </c>
      <c r="E1258" s="8" t="e">
        <f t="shared" si="63"/>
        <v>#N/A</v>
      </c>
      <c r="F1258" s="142"/>
      <c r="G1258" s="143"/>
      <c r="H1258" s="143"/>
      <c r="I1258" s="143"/>
      <c r="J1258" s="145"/>
      <c r="K1258" s="14"/>
      <c r="O1258" s="9"/>
      <c r="P1258" s="8"/>
    </row>
    <row r="1259" spans="3:16" x14ac:dyDescent="0.2">
      <c r="C1259" s="140">
        <f t="shared" si="61"/>
        <v>13</v>
      </c>
      <c r="D1259" s="141" t="e">
        <f t="shared" si="62"/>
        <v>#N/A</v>
      </c>
      <c r="E1259" s="8" t="e">
        <f t="shared" si="63"/>
        <v>#N/A</v>
      </c>
      <c r="F1259" s="142"/>
      <c r="G1259" s="143"/>
      <c r="H1259" s="143"/>
      <c r="I1259" s="143"/>
      <c r="J1259" s="145"/>
      <c r="K1259" s="14"/>
      <c r="O1259" s="9"/>
      <c r="P1259" s="8"/>
    </row>
    <row r="1260" spans="3:16" x14ac:dyDescent="0.2">
      <c r="C1260" s="140">
        <f t="shared" si="61"/>
        <v>14</v>
      </c>
      <c r="D1260" s="141" t="e">
        <f t="shared" si="62"/>
        <v>#N/A</v>
      </c>
      <c r="E1260" s="8" t="e">
        <f t="shared" si="63"/>
        <v>#N/A</v>
      </c>
      <c r="F1260" s="142"/>
      <c r="G1260" s="143"/>
      <c r="H1260" s="143"/>
      <c r="I1260" s="143"/>
      <c r="J1260" s="145"/>
      <c r="K1260" s="14"/>
      <c r="O1260" s="9"/>
      <c r="P1260" s="8"/>
    </row>
    <row r="1261" spans="3:16" x14ac:dyDescent="0.2">
      <c r="C1261" s="140">
        <f t="shared" si="61"/>
        <v>15</v>
      </c>
      <c r="D1261" s="141" t="e">
        <f t="shared" si="62"/>
        <v>#N/A</v>
      </c>
      <c r="E1261" s="8" t="e">
        <f t="shared" si="63"/>
        <v>#N/A</v>
      </c>
      <c r="F1261" s="142"/>
      <c r="G1261" s="143"/>
      <c r="H1261" s="143"/>
      <c r="I1261" s="143"/>
      <c r="J1261" s="145"/>
      <c r="K1261" s="14"/>
      <c r="O1261" s="9"/>
      <c r="P1261" s="8"/>
    </row>
    <row r="1262" spans="3:16" x14ac:dyDescent="0.2">
      <c r="C1262" s="140">
        <f t="shared" si="61"/>
        <v>16</v>
      </c>
      <c r="D1262" s="141" t="e">
        <f t="shared" si="62"/>
        <v>#N/A</v>
      </c>
      <c r="E1262" s="8" t="e">
        <f t="shared" si="63"/>
        <v>#N/A</v>
      </c>
      <c r="F1262" s="142"/>
      <c r="G1262" s="143"/>
      <c r="H1262" s="143"/>
      <c r="I1262" s="143"/>
      <c r="J1262" s="145"/>
      <c r="K1262" s="14"/>
      <c r="O1262" s="9"/>
      <c r="P1262" s="8"/>
    </row>
    <row r="1263" spans="3:16" x14ac:dyDescent="0.2">
      <c r="C1263" s="140">
        <f t="shared" si="61"/>
        <v>17</v>
      </c>
      <c r="D1263" s="141" t="e">
        <f t="shared" si="62"/>
        <v>#N/A</v>
      </c>
      <c r="E1263" s="8" t="e">
        <f t="shared" si="63"/>
        <v>#N/A</v>
      </c>
      <c r="F1263" s="142"/>
      <c r="G1263" s="143"/>
      <c r="H1263" s="143"/>
      <c r="I1263" s="143"/>
      <c r="J1263" s="145"/>
      <c r="K1263" s="14"/>
      <c r="O1263" s="9"/>
      <c r="P1263" s="8"/>
    </row>
    <row r="1264" spans="3:16" x14ac:dyDescent="0.2">
      <c r="C1264" s="140">
        <f t="shared" si="61"/>
        <v>18</v>
      </c>
      <c r="D1264" s="141" t="e">
        <f t="shared" si="62"/>
        <v>#N/A</v>
      </c>
      <c r="E1264" s="8" t="e">
        <f t="shared" si="63"/>
        <v>#N/A</v>
      </c>
      <c r="F1264" s="142"/>
      <c r="G1264" s="143"/>
      <c r="H1264" s="143"/>
      <c r="I1264" s="143"/>
      <c r="J1264" s="145"/>
      <c r="K1264" s="14"/>
      <c r="O1264" s="9"/>
      <c r="P1264" s="8"/>
    </row>
    <row r="1265" spans="3:16" x14ac:dyDescent="0.2">
      <c r="C1265" s="140">
        <f t="shared" si="61"/>
        <v>19</v>
      </c>
      <c r="D1265" s="141" t="e">
        <f t="shared" si="62"/>
        <v>#N/A</v>
      </c>
      <c r="E1265" s="8" t="e">
        <f t="shared" si="63"/>
        <v>#N/A</v>
      </c>
      <c r="F1265" s="142"/>
      <c r="G1265" s="143"/>
      <c r="H1265" s="143"/>
      <c r="I1265" s="143"/>
      <c r="J1265" s="145"/>
      <c r="K1265" s="14"/>
      <c r="O1265" s="9"/>
      <c r="P1265" s="8"/>
    </row>
    <row r="1266" spans="3:16" x14ac:dyDescent="0.2">
      <c r="C1266" s="140">
        <f t="shared" si="61"/>
        <v>20</v>
      </c>
      <c r="D1266" s="141" t="e">
        <f t="shared" si="62"/>
        <v>#N/A</v>
      </c>
      <c r="E1266" s="8" t="e">
        <f t="shared" si="63"/>
        <v>#N/A</v>
      </c>
      <c r="F1266" s="142"/>
      <c r="G1266" s="143"/>
      <c r="H1266" s="143"/>
      <c r="I1266" s="143"/>
      <c r="J1266" s="145"/>
      <c r="K1266" s="14"/>
      <c r="O1266" s="9"/>
      <c r="P1266" s="8"/>
    </row>
    <row r="1267" spans="3:16" x14ac:dyDescent="0.2">
      <c r="C1267" s="140">
        <f t="shared" si="61"/>
        <v>21</v>
      </c>
      <c r="D1267" s="141" t="e">
        <f t="shared" si="62"/>
        <v>#N/A</v>
      </c>
      <c r="E1267" s="8" t="e">
        <f t="shared" si="63"/>
        <v>#N/A</v>
      </c>
      <c r="F1267" s="142"/>
      <c r="G1267" s="143"/>
      <c r="H1267" s="143"/>
      <c r="I1267" s="143"/>
      <c r="J1267" s="145"/>
      <c r="K1267" s="14"/>
      <c r="O1267" s="9"/>
      <c r="P1267" s="8"/>
    </row>
    <row r="1268" spans="3:16" x14ac:dyDescent="0.2">
      <c r="C1268" s="140">
        <f t="shared" si="61"/>
        <v>22</v>
      </c>
      <c r="D1268" s="141" t="e">
        <f t="shared" si="62"/>
        <v>#N/A</v>
      </c>
      <c r="E1268" s="8" t="e">
        <f t="shared" si="63"/>
        <v>#N/A</v>
      </c>
      <c r="F1268" s="142"/>
      <c r="G1268" s="143"/>
      <c r="H1268" s="143"/>
      <c r="I1268" s="143"/>
      <c r="J1268" s="145"/>
      <c r="K1268" s="14"/>
      <c r="O1268" s="9"/>
      <c r="P1268" s="8"/>
    </row>
    <row r="1269" spans="3:16" x14ac:dyDescent="0.2">
      <c r="C1269" s="140">
        <f t="shared" si="61"/>
        <v>23</v>
      </c>
      <c r="D1269" s="141" t="e">
        <f t="shared" si="62"/>
        <v>#N/A</v>
      </c>
      <c r="E1269" s="8" t="e">
        <f t="shared" si="63"/>
        <v>#N/A</v>
      </c>
      <c r="F1269" s="142"/>
      <c r="G1269" s="143"/>
      <c r="H1269" s="143"/>
      <c r="I1269" s="143"/>
      <c r="J1269" s="145"/>
      <c r="K1269" s="14"/>
      <c r="O1269" s="9"/>
      <c r="P1269" s="8"/>
    </row>
    <row r="1270" spans="3:16" x14ac:dyDescent="0.2">
      <c r="C1270" s="140">
        <f t="shared" si="61"/>
        <v>24</v>
      </c>
      <c r="D1270" s="141" t="e">
        <f t="shared" si="62"/>
        <v>#N/A</v>
      </c>
      <c r="E1270" s="8" t="e">
        <f t="shared" si="63"/>
        <v>#N/A</v>
      </c>
      <c r="F1270" s="142"/>
      <c r="G1270" s="143"/>
      <c r="H1270" s="143"/>
      <c r="I1270" s="143"/>
      <c r="J1270" s="145"/>
      <c r="K1270" s="14"/>
      <c r="O1270" s="9"/>
      <c r="P1270" s="8"/>
    </row>
    <row r="1271" spans="3:16" x14ac:dyDescent="0.2">
      <c r="C1271" s="140">
        <f t="shared" si="61"/>
        <v>25</v>
      </c>
      <c r="D1271" s="141" t="e">
        <f t="shared" si="62"/>
        <v>#N/A</v>
      </c>
      <c r="E1271" s="8" t="e">
        <f t="shared" si="63"/>
        <v>#N/A</v>
      </c>
      <c r="F1271" s="142"/>
      <c r="G1271" s="143"/>
      <c r="H1271" s="143"/>
      <c r="I1271" s="143"/>
      <c r="J1271" s="145"/>
      <c r="K1271" s="14"/>
      <c r="O1271" s="9"/>
      <c r="P1271" s="8"/>
    </row>
    <row r="1272" spans="3:16" x14ac:dyDescent="0.2">
      <c r="C1272" s="140">
        <f t="shared" si="61"/>
        <v>26</v>
      </c>
      <c r="D1272" s="141" t="e">
        <f t="shared" si="62"/>
        <v>#N/A</v>
      </c>
      <c r="E1272" s="8" t="e">
        <f t="shared" si="63"/>
        <v>#N/A</v>
      </c>
      <c r="F1272" s="142"/>
      <c r="G1272" s="143"/>
      <c r="H1272" s="143"/>
      <c r="I1272" s="143"/>
      <c r="J1272" s="145"/>
      <c r="K1272" s="14"/>
      <c r="O1272" s="9"/>
      <c r="P1272" s="8"/>
    </row>
    <row r="1273" spans="3:16" x14ac:dyDescent="0.2">
      <c r="C1273" s="140">
        <f t="shared" si="61"/>
        <v>27</v>
      </c>
      <c r="D1273" s="141" t="e">
        <f t="shared" si="62"/>
        <v>#N/A</v>
      </c>
      <c r="E1273" s="8" t="e">
        <f t="shared" si="63"/>
        <v>#N/A</v>
      </c>
      <c r="F1273" s="142"/>
      <c r="G1273" s="143"/>
      <c r="H1273" s="143"/>
      <c r="I1273" s="143"/>
      <c r="J1273" s="145"/>
      <c r="K1273" s="14"/>
      <c r="O1273" s="9"/>
      <c r="P1273" s="8"/>
    </row>
    <row r="1274" spans="3:16" x14ac:dyDescent="0.2">
      <c r="C1274" s="140">
        <f t="shared" si="61"/>
        <v>28</v>
      </c>
      <c r="D1274" s="141" t="e">
        <f t="shared" si="62"/>
        <v>#N/A</v>
      </c>
      <c r="E1274" s="8" t="e">
        <f t="shared" si="63"/>
        <v>#N/A</v>
      </c>
      <c r="F1274" s="142"/>
      <c r="G1274" s="143"/>
      <c r="H1274" s="143"/>
      <c r="I1274" s="143"/>
      <c r="J1274" s="145"/>
      <c r="K1274" s="14"/>
      <c r="O1274" s="9"/>
      <c r="P1274" s="8"/>
    </row>
    <row r="1275" spans="3:16" x14ac:dyDescent="0.2">
      <c r="C1275" s="140">
        <f t="shared" si="61"/>
        <v>29</v>
      </c>
      <c r="D1275" s="141" t="e">
        <f t="shared" si="62"/>
        <v>#N/A</v>
      </c>
      <c r="E1275" s="8" t="e">
        <f t="shared" si="63"/>
        <v>#N/A</v>
      </c>
      <c r="F1275" s="142"/>
      <c r="G1275" s="143"/>
      <c r="H1275" s="143"/>
      <c r="I1275" s="143"/>
      <c r="J1275" s="145"/>
      <c r="K1275" s="14"/>
      <c r="O1275" s="9"/>
      <c r="P1275" s="8"/>
    </row>
    <row r="1276" spans="3:16" x14ac:dyDescent="0.2">
      <c r="C1276" s="140">
        <f t="shared" si="61"/>
        <v>30</v>
      </c>
      <c r="D1276" s="141" t="e">
        <f t="shared" si="62"/>
        <v>#N/A</v>
      </c>
      <c r="E1276" s="8" t="e">
        <f t="shared" si="63"/>
        <v>#N/A</v>
      </c>
      <c r="F1276" s="142"/>
      <c r="G1276" s="143"/>
      <c r="H1276" s="143"/>
      <c r="I1276" s="143"/>
      <c r="J1276" s="145"/>
      <c r="K1276" s="14"/>
      <c r="O1276" s="9"/>
      <c r="P1276" s="8"/>
    </row>
    <row r="1277" spans="3:16" x14ac:dyDescent="0.2">
      <c r="C1277" s="140">
        <f t="shared" si="61"/>
        <v>31</v>
      </c>
      <c r="D1277" s="141" t="e">
        <f t="shared" si="62"/>
        <v>#N/A</v>
      </c>
      <c r="E1277" s="8" t="e">
        <f t="shared" si="63"/>
        <v>#N/A</v>
      </c>
      <c r="F1277" s="142"/>
      <c r="G1277" s="143"/>
      <c r="H1277" s="143"/>
      <c r="I1277" s="143"/>
      <c r="J1277" s="145"/>
      <c r="K1277" s="14"/>
      <c r="O1277" s="9"/>
      <c r="P1277" s="8"/>
    </row>
    <row r="1278" spans="3:16" x14ac:dyDescent="0.2">
      <c r="C1278" s="140">
        <f t="shared" si="61"/>
        <v>32</v>
      </c>
      <c r="D1278" s="141" t="e">
        <f t="shared" si="62"/>
        <v>#N/A</v>
      </c>
      <c r="E1278" s="8" t="e">
        <f t="shared" si="63"/>
        <v>#N/A</v>
      </c>
      <c r="F1278" s="142"/>
      <c r="G1278" s="143"/>
      <c r="H1278" s="143"/>
      <c r="I1278" s="143"/>
      <c r="J1278" s="145"/>
      <c r="K1278" s="14"/>
      <c r="O1278" s="9"/>
      <c r="P1278" s="8"/>
    </row>
    <row r="1279" spans="3:16" x14ac:dyDescent="0.2">
      <c r="C1279" s="140">
        <f t="shared" si="61"/>
        <v>33</v>
      </c>
      <c r="D1279" s="141" t="e">
        <f t="shared" si="62"/>
        <v>#N/A</v>
      </c>
      <c r="E1279" s="8" t="e">
        <f t="shared" si="63"/>
        <v>#N/A</v>
      </c>
      <c r="F1279" s="142"/>
      <c r="G1279" s="143"/>
      <c r="H1279" s="143"/>
      <c r="I1279" s="143"/>
      <c r="J1279" s="145"/>
      <c r="K1279" s="14"/>
      <c r="O1279" s="9"/>
      <c r="P1279" s="8"/>
    </row>
    <row r="1280" spans="3:16" x14ac:dyDescent="0.2">
      <c r="C1280" s="140">
        <f t="shared" si="61"/>
        <v>34</v>
      </c>
      <c r="D1280" s="141" t="e">
        <f t="shared" si="62"/>
        <v>#N/A</v>
      </c>
      <c r="E1280" s="8" t="e">
        <f t="shared" si="63"/>
        <v>#N/A</v>
      </c>
      <c r="F1280" s="142"/>
      <c r="G1280" s="143"/>
      <c r="H1280" s="143"/>
      <c r="I1280" s="143"/>
      <c r="J1280" s="145"/>
      <c r="K1280" s="14"/>
      <c r="O1280" s="9"/>
      <c r="P1280" s="8"/>
    </row>
    <row r="1281" spans="3:16" x14ac:dyDescent="0.2">
      <c r="C1281" s="140">
        <f t="shared" si="61"/>
        <v>35</v>
      </c>
      <c r="D1281" s="141" t="e">
        <f t="shared" si="62"/>
        <v>#N/A</v>
      </c>
      <c r="E1281" s="8" t="e">
        <f t="shared" si="63"/>
        <v>#N/A</v>
      </c>
      <c r="F1281" s="142"/>
      <c r="G1281" s="143"/>
      <c r="H1281" s="143"/>
      <c r="I1281" s="143"/>
      <c r="J1281" s="145"/>
      <c r="K1281" s="14"/>
      <c r="O1281" s="9"/>
      <c r="P1281" s="8"/>
    </row>
    <row r="1282" spans="3:16" x14ac:dyDescent="0.2">
      <c r="C1282" s="140">
        <f t="shared" si="61"/>
        <v>36</v>
      </c>
      <c r="D1282" s="141" t="e">
        <f t="shared" si="62"/>
        <v>#N/A</v>
      </c>
      <c r="E1282" s="8" t="e">
        <f t="shared" si="63"/>
        <v>#N/A</v>
      </c>
      <c r="F1282" s="142"/>
      <c r="G1282" s="143"/>
      <c r="H1282" s="143"/>
      <c r="I1282" s="143"/>
      <c r="J1282" s="145"/>
      <c r="K1282" s="14"/>
      <c r="O1282" s="9"/>
      <c r="P1282" s="8"/>
    </row>
    <row r="1283" spans="3:16" x14ac:dyDescent="0.2">
      <c r="C1283" s="140">
        <f t="shared" si="61"/>
        <v>37</v>
      </c>
      <c r="D1283" s="141" t="e">
        <f t="shared" si="62"/>
        <v>#N/A</v>
      </c>
      <c r="E1283" s="8" t="e">
        <f t="shared" si="63"/>
        <v>#N/A</v>
      </c>
      <c r="F1283" s="142"/>
      <c r="G1283" s="143"/>
      <c r="H1283" s="143"/>
      <c r="I1283" s="143"/>
      <c r="J1283" s="145"/>
      <c r="K1283" s="14"/>
      <c r="O1283" s="9"/>
      <c r="P1283" s="8"/>
    </row>
    <row r="1284" spans="3:16" x14ac:dyDescent="0.2">
      <c r="C1284" s="140">
        <f t="shared" si="61"/>
        <v>38</v>
      </c>
      <c r="D1284" s="141" t="e">
        <f t="shared" si="62"/>
        <v>#N/A</v>
      </c>
      <c r="E1284" s="8" t="e">
        <f t="shared" si="63"/>
        <v>#N/A</v>
      </c>
      <c r="F1284" s="142"/>
      <c r="G1284" s="143"/>
      <c r="H1284" s="143"/>
      <c r="I1284" s="143"/>
      <c r="J1284" s="145"/>
      <c r="K1284" s="14"/>
      <c r="O1284" s="9"/>
      <c r="P1284" s="8"/>
    </row>
    <row r="1285" spans="3:16" x14ac:dyDescent="0.2">
      <c r="C1285" s="140">
        <f t="shared" si="61"/>
        <v>1</v>
      </c>
      <c r="D1285" s="141" t="str">
        <f t="shared" si="62"/>
        <v>Toán</v>
      </c>
      <c r="E1285" s="8" t="str">
        <f t="shared" si="63"/>
        <v>1Toán</v>
      </c>
      <c r="F1285" s="142">
        <v>1</v>
      </c>
      <c r="G1285" s="143" t="s">
        <v>6</v>
      </c>
      <c r="H1285" s="143"/>
      <c r="I1285" s="143"/>
      <c r="J1285" s="145" t="s">
        <v>581</v>
      </c>
      <c r="K1285" s="14" t="s">
        <v>899</v>
      </c>
      <c r="O1285" s="9"/>
      <c r="P1285" s="8"/>
    </row>
    <row r="1286" spans="3:16" x14ac:dyDescent="0.2">
      <c r="C1286" s="140">
        <f t="shared" si="61"/>
        <v>2</v>
      </c>
      <c r="D1286" s="141" t="str">
        <f t="shared" si="62"/>
        <v>Toán</v>
      </c>
      <c r="E1286" s="8" t="str">
        <f t="shared" si="63"/>
        <v>2Toán</v>
      </c>
      <c r="F1286" s="142">
        <v>2</v>
      </c>
      <c r="G1286" s="143" t="s">
        <v>6</v>
      </c>
      <c r="H1286" s="143"/>
      <c r="I1286" s="143"/>
      <c r="J1286" s="145" t="s">
        <v>582</v>
      </c>
      <c r="K1286" s="14" t="s">
        <v>899</v>
      </c>
      <c r="O1286" s="9"/>
      <c r="P1286" s="8"/>
    </row>
    <row r="1287" spans="3:16" x14ac:dyDescent="0.2">
      <c r="C1287" s="140">
        <f t="shared" si="61"/>
        <v>3</v>
      </c>
      <c r="D1287" s="141" t="str">
        <f t="shared" si="62"/>
        <v>Toán</v>
      </c>
      <c r="E1287" s="8" t="str">
        <f t="shared" si="63"/>
        <v>3Toán</v>
      </c>
      <c r="F1287" s="142">
        <v>3</v>
      </c>
      <c r="G1287" s="143" t="s">
        <v>6</v>
      </c>
      <c r="H1287" s="143"/>
      <c r="I1287" s="143"/>
      <c r="J1287" s="145" t="s">
        <v>583</v>
      </c>
      <c r="K1287" s="14" t="s">
        <v>899</v>
      </c>
      <c r="O1287" s="9"/>
      <c r="P1287" s="8"/>
    </row>
    <row r="1288" spans="3:16" x14ac:dyDescent="0.2">
      <c r="C1288" s="140">
        <f t="shared" si="61"/>
        <v>4</v>
      </c>
      <c r="D1288" s="141" t="str">
        <f t="shared" si="62"/>
        <v>Toán</v>
      </c>
      <c r="E1288" s="8" t="str">
        <f t="shared" si="63"/>
        <v>4Toán</v>
      </c>
      <c r="F1288" s="142">
        <v>4</v>
      </c>
      <c r="G1288" s="143" t="s">
        <v>6</v>
      </c>
      <c r="H1288" s="143"/>
      <c r="I1288" s="143"/>
      <c r="J1288" s="145" t="s">
        <v>105</v>
      </c>
      <c r="K1288" s="14" t="s">
        <v>899</v>
      </c>
      <c r="O1288" s="9"/>
      <c r="P1288" s="8"/>
    </row>
    <row r="1289" spans="3:16" x14ac:dyDescent="0.2">
      <c r="C1289" s="140">
        <f t="shared" si="61"/>
        <v>5</v>
      </c>
      <c r="D1289" s="141" t="str">
        <f t="shared" si="62"/>
        <v>Toán</v>
      </c>
      <c r="E1289" s="8" t="str">
        <f t="shared" si="63"/>
        <v>5Toán</v>
      </c>
      <c r="F1289" s="142">
        <v>5</v>
      </c>
      <c r="G1289" s="143" t="s">
        <v>6</v>
      </c>
      <c r="H1289" s="143"/>
      <c r="I1289" s="143"/>
      <c r="J1289" s="145" t="s">
        <v>584</v>
      </c>
      <c r="K1289" s="14" t="s">
        <v>899</v>
      </c>
      <c r="O1289" s="9"/>
      <c r="P1289" s="8"/>
    </row>
    <row r="1290" spans="3:16" x14ac:dyDescent="0.2">
      <c r="C1290" s="140">
        <f t="shared" si="61"/>
        <v>6</v>
      </c>
      <c r="D1290" s="141" t="str">
        <f t="shared" si="62"/>
        <v>Toán</v>
      </c>
      <c r="E1290" s="8" t="str">
        <f t="shared" si="63"/>
        <v>6Toán</v>
      </c>
      <c r="F1290" s="142">
        <v>6</v>
      </c>
      <c r="G1290" s="143" t="s">
        <v>6</v>
      </c>
      <c r="H1290" s="143"/>
      <c r="I1290" s="143"/>
      <c r="J1290" s="145" t="s">
        <v>105</v>
      </c>
      <c r="K1290" s="14" t="s">
        <v>899</v>
      </c>
      <c r="O1290" s="9"/>
      <c r="P1290" s="8"/>
    </row>
    <row r="1291" spans="3:16" x14ac:dyDescent="0.2">
      <c r="C1291" s="140">
        <f t="shared" ref="C1291:C1354" si="64">IF(G1291&lt;&gt;G1290,1,C1290+1)</f>
        <v>7</v>
      </c>
      <c r="D1291" s="141" t="str">
        <f t="shared" si="62"/>
        <v>Toán</v>
      </c>
      <c r="E1291" s="8" t="str">
        <f t="shared" si="63"/>
        <v>7Toán</v>
      </c>
      <c r="F1291" s="142">
        <v>7</v>
      </c>
      <c r="G1291" s="143" t="s">
        <v>6</v>
      </c>
      <c r="H1291" s="143"/>
      <c r="I1291" s="143"/>
      <c r="J1291" s="145" t="s">
        <v>585</v>
      </c>
      <c r="K1291" s="14" t="s">
        <v>899</v>
      </c>
      <c r="O1291" s="9"/>
      <c r="P1291" s="8"/>
    </row>
    <row r="1292" spans="3:16" x14ac:dyDescent="0.2">
      <c r="C1292" s="140">
        <f t="shared" si="64"/>
        <v>8</v>
      </c>
      <c r="D1292" s="141" t="str">
        <f t="shared" si="62"/>
        <v>Toán</v>
      </c>
      <c r="E1292" s="8" t="str">
        <f t="shared" si="63"/>
        <v>8Toán</v>
      </c>
      <c r="F1292" s="142">
        <v>8</v>
      </c>
      <c r="G1292" s="143" t="s">
        <v>6</v>
      </c>
      <c r="H1292" s="143"/>
      <c r="I1292" s="143"/>
      <c r="J1292" s="145" t="s">
        <v>105</v>
      </c>
      <c r="K1292" s="14" t="s">
        <v>899</v>
      </c>
      <c r="O1292" s="9"/>
      <c r="P1292" s="8"/>
    </row>
    <row r="1293" spans="3:16" x14ac:dyDescent="0.2">
      <c r="C1293" s="140">
        <f t="shared" si="64"/>
        <v>9</v>
      </c>
      <c r="D1293" s="141" t="str">
        <f t="shared" si="62"/>
        <v>Toán</v>
      </c>
      <c r="E1293" s="8" t="str">
        <f t="shared" si="63"/>
        <v>9Toán</v>
      </c>
      <c r="F1293" s="142">
        <v>9</v>
      </c>
      <c r="G1293" s="143" t="s">
        <v>6</v>
      </c>
      <c r="H1293" s="143"/>
      <c r="I1293" s="143"/>
      <c r="J1293" s="145" t="s">
        <v>106</v>
      </c>
      <c r="K1293" s="14" t="s">
        <v>899</v>
      </c>
      <c r="O1293" s="9"/>
      <c r="P1293" s="8"/>
    </row>
    <row r="1294" spans="3:16" x14ac:dyDescent="0.2">
      <c r="C1294" s="140">
        <f t="shared" si="64"/>
        <v>10</v>
      </c>
      <c r="D1294" s="141" t="str">
        <f t="shared" si="62"/>
        <v>Toán</v>
      </c>
      <c r="E1294" s="8" t="str">
        <f t="shared" si="63"/>
        <v>10Toán</v>
      </c>
      <c r="F1294" s="142">
        <v>10</v>
      </c>
      <c r="G1294" s="143" t="s">
        <v>6</v>
      </c>
      <c r="H1294" s="143"/>
      <c r="I1294" s="143"/>
      <c r="J1294" s="145" t="s">
        <v>106</v>
      </c>
      <c r="K1294" s="14" t="s">
        <v>899</v>
      </c>
      <c r="O1294" s="9"/>
      <c r="P1294" s="8"/>
    </row>
    <row r="1295" spans="3:16" x14ac:dyDescent="0.2">
      <c r="C1295" s="140">
        <f t="shared" si="64"/>
        <v>11</v>
      </c>
      <c r="D1295" s="141" t="str">
        <f t="shared" si="62"/>
        <v>Toán</v>
      </c>
      <c r="E1295" s="8" t="str">
        <f t="shared" si="63"/>
        <v>11Toán</v>
      </c>
      <c r="F1295" s="142">
        <v>11</v>
      </c>
      <c r="G1295" s="143" t="s">
        <v>6</v>
      </c>
      <c r="H1295" s="143"/>
      <c r="I1295" s="143"/>
      <c r="J1295" s="145" t="s">
        <v>92</v>
      </c>
      <c r="K1295" s="14" t="s">
        <v>679</v>
      </c>
      <c r="O1295" s="9"/>
      <c r="P1295" s="8"/>
    </row>
    <row r="1296" spans="3:16" x14ac:dyDescent="0.2">
      <c r="C1296" s="140">
        <f t="shared" si="64"/>
        <v>12</v>
      </c>
      <c r="D1296" s="141" t="str">
        <f t="shared" si="62"/>
        <v>Toán</v>
      </c>
      <c r="E1296" s="8" t="str">
        <f t="shared" si="63"/>
        <v>12Toán</v>
      </c>
      <c r="F1296" s="142">
        <v>12</v>
      </c>
      <c r="G1296" s="143" t="s">
        <v>6</v>
      </c>
      <c r="H1296" s="143"/>
      <c r="I1296" s="143"/>
      <c r="J1296" s="145" t="s">
        <v>586</v>
      </c>
      <c r="K1296" s="14" t="s">
        <v>899</v>
      </c>
      <c r="O1296" s="9"/>
      <c r="P1296" s="8"/>
    </row>
    <row r="1297" spans="3:16" x14ac:dyDescent="0.2">
      <c r="C1297" s="140">
        <f t="shared" si="64"/>
        <v>13</v>
      </c>
      <c r="D1297" s="141" t="str">
        <f t="shared" si="62"/>
        <v>Toán</v>
      </c>
      <c r="E1297" s="8" t="str">
        <f t="shared" si="63"/>
        <v>13Toán</v>
      </c>
      <c r="F1297" s="142">
        <v>13</v>
      </c>
      <c r="G1297" s="143" t="s">
        <v>6</v>
      </c>
      <c r="H1297" s="143"/>
      <c r="I1297" s="143"/>
      <c r="J1297" s="145" t="s">
        <v>587</v>
      </c>
      <c r="K1297" s="14" t="s">
        <v>899</v>
      </c>
      <c r="O1297" s="9"/>
      <c r="P1297" s="8"/>
    </row>
    <row r="1298" spans="3:16" x14ac:dyDescent="0.2">
      <c r="C1298" s="140">
        <f t="shared" si="64"/>
        <v>14</v>
      </c>
      <c r="D1298" s="141" t="str">
        <f t="shared" si="62"/>
        <v>Toán</v>
      </c>
      <c r="E1298" s="8" t="str">
        <f t="shared" si="63"/>
        <v>14Toán</v>
      </c>
      <c r="F1298" s="142">
        <v>14</v>
      </c>
      <c r="G1298" s="143" t="s">
        <v>6</v>
      </c>
      <c r="H1298" s="143"/>
      <c r="I1298" s="143"/>
      <c r="J1298" s="145" t="s">
        <v>105</v>
      </c>
      <c r="K1298" s="14" t="s">
        <v>899</v>
      </c>
      <c r="O1298" s="9"/>
      <c r="P1298" s="8"/>
    </row>
    <row r="1299" spans="3:16" x14ac:dyDescent="0.2">
      <c r="C1299" s="140">
        <f t="shared" si="64"/>
        <v>15</v>
      </c>
      <c r="D1299" s="141" t="str">
        <f t="shared" si="62"/>
        <v>Toán</v>
      </c>
      <c r="E1299" s="8" t="str">
        <f t="shared" si="63"/>
        <v>15Toán</v>
      </c>
      <c r="F1299" s="142">
        <v>15</v>
      </c>
      <c r="G1299" s="143" t="s">
        <v>6</v>
      </c>
      <c r="H1299" s="143"/>
      <c r="I1299" s="143"/>
      <c r="J1299" s="145" t="s">
        <v>588</v>
      </c>
      <c r="K1299" s="14" t="s">
        <v>899</v>
      </c>
      <c r="O1299" s="9"/>
      <c r="P1299" s="8"/>
    </row>
    <row r="1300" spans="3:16" x14ac:dyDescent="0.2">
      <c r="C1300" s="140">
        <f t="shared" si="64"/>
        <v>16</v>
      </c>
      <c r="D1300" s="141" t="str">
        <f t="shared" si="62"/>
        <v>Toán</v>
      </c>
      <c r="E1300" s="8" t="str">
        <f t="shared" si="63"/>
        <v>16Toán</v>
      </c>
      <c r="F1300" s="142">
        <v>16</v>
      </c>
      <c r="G1300" s="143" t="s">
        <v>6</v>
      </c>
      <c r="H1300" s="143"/>
      <c r="I1300" s="143"/>
      <c r="J1300" s="145" t="s">
        <v>589</v>
      </c>
      <c r="K1300" s="14" t="s">
        <v>899</v>
      </c>
      <c r="O1300" s="9"/>
      <c r="P1300" s="8"/>
    </row>
    <row r="1301" spans="3:16" x14ac:dyDescent="0.2">
      <c r="C1301" s="140">
        <f t="shared" si="64"/>
        <v>17</v>
      </c>
      <c r="D1301" s="141" t="str">
        <f t="shared" si="62"/>
        <v>Toán</v>
      </c>
      <c r="E1301" s="8" t="str">
        <f t="shared" si="63"/>
        <v>17Toán</v>
      </c>
      <c r="F1301" s="142">
        <v>17</v>
      </c>
      <c r="G1301" s="143" t="s">
        <v>6</v>
      </c>
      <c r="H1301" s="143"/>
      <c r="I1301" s="143"/>
      <c r="J1301" s="145" t="s">
        <v>590</v>
      </c>
      <c r="K1301" s="14" t="s">
        <v>899</v>
      </c>
      <c r="O1301" s="9"/>
      <c r="P1301" s="8"/>
    </row>
    <row r="1302" spans="3:16" x14ac:dyDescent="0.2">
      <c r="C1302" s="140">
        <f t="shared" si="64"/>
        <v>18</v>
      </c>
      <c r="D1302" s="141" t="str">
        <f t="shared" si="62"/>
        <v>Toán</v>
      </c>
      <c r="E1302" s="8" t="str">
        <f t="shared" si="63"/>
        <v>18Toán</v>
      </c>
      <c r="F1302" s="142">
        <v>18</v>
      </c>
      <c r="G1302" s="143" t="s">
        <v>6</v>
      </c>
      <c r="H1302" s="143"/>
      <c r="I1302" s="143"/>
      <c r="J1302" s="145" t="s">
        <v>105</v>
      </c>
      <c r="K1302" s="14" t="s">
        <v>899</v>
      </c>
      <c r="O1302" s="9"/>
      <c r="P1302" s="8"/>
    </row>
    <row r="1303" spans="3:16" x14ac:dyDescent="0.2">
      <c r="C1303" s="140">
        <f t="shared" si="64"/>
        <v>19</v>
      </c>
      <c r="D1303" s="141" t="str">
        <f t="shared" si="62"/>
        <v>Toán</v>
      </c>
      <c r="E1303" s="8" t="str">
        <f t="shared" si="63"/>
        <v>19Toán</v>
      </c>
      <c r="F1303" s="142">
        <v>19</v>
      </c>
      <c r="G1303" s="143" t="s">
        <v>6</v>
      </c>
      <c r="H1303" s="143"/>
      <c r="I1303" s="143"/>
      <c r="J1303" s="145" t="s">
        <v>591</v>
      </c>
      <c r="K1303" s="14" t="s">
        <v>899</v>
      </c>
      <c r="O1303" s="9"/>
      <c r="P1303" s="8"/>
    </row>
    <row r="1304" spans="3:16" x14ac:dyDescent="0.2">
      <c r="C1304" s="140">
        <f t="shared" si="64"/>
        <v>20</v>
      </c>
      <c r="D1304" s="141" t="str">
        <f t="shared" si="62"/>
        <v>Toán</v>
      </c>
      <c r="E1304" s="8" t="str">
        <f t="shared" si="63"/>
        <v>20Toán</v>
      </c>
      <c r="F1304" s="142">
        <v>20</v>
      </c>
      <c r="G1304" s="143" t="s">
        <v>6</v>
      </c>
      <c r="H1304" s="143"/>
      <c r="I1304" s="143"/>
      <c r="J1304" s="145" t="s">
        <v>592</v>
      </c>
      <c r="K1304" s="14" t="s">
        <v>899</v>
      </c>
      <c r="O1304" s="9"/>
      <c r="P1304" s="8"/>
    </row>
    <row r="1305" spans="3:16" x14ac:dyDescent="0.2">
      <c r="C1305" s="140">
        <f t="shared" si="64"/>
        <v>21</v>
      </c>
      <c r="D1305" s="141" t="str">
        <f t="shared" si="62"/>
        <v>Toán</v>
      </c>
      <c r="E1305" s="8" t="str">
        <f t="shared" si="63"/>
        <v>21Toán</v>
      </c>
      <c r="F1305" s="142">
        <v>21</v>
      </c>
      <c r="G1305" s="143" t="s">
        <v>6</v>
      </c>
      <c r="H1305" s="143"/>
      <c r="I1305" s="143"/>
      <c r="J1305" s="145" t="s">
        <v>593</v>
      </c>
      <c r="K1305" s="14" t="s">
        <v>899</v>
      </c>
      <c r="O1305" s="9"/>
      <c r="P1305" s="8"/>
    </row>
    <row r="1306" spans="3:16" x14ac:dyDescent="0.2">
      <c r="C1306" s="140">
        <f t="shared" si="64"/>
        <v>22</v>
      </c>
      <c r="D1306" s="141" t="str">
        <f t="shared" si="62"/>
        <v>Toán</v>
      </c>
      <c r="E1306" s="8" t="str">
        <f t="shared" si="63"/>
        <v>22Toán</v>
      </c>
      <c r="F1306" s="142">
        <v>22</v>
      </c>
      <c r="G1306" s="143" t="s">
        <v>6</v>
      </c>
      <c r="H1306" s="143"/>
      <c r="I1306" s="143"/>
      <c r="J1306" s="145" t="s">
        <v>105</v>
      </c>
      <c r="K1306" s="14" t="s">
        <v>899</v>
      </c>
      <c r="O1306" s="9"/>
      <c r="P1306" s="8"/>
    </row>
    <row r="1307" spans="3:16" x14ac:dyDescent="0.2">
      <c r="C1307" s="140">
        <f t="shared" si="64"/>
        <v>23</v>
      </c>
      <c r="D1307" s="141" t="str">
        <f t="shared" si="62"/>
        <v>Toán</v>
      </c>
      <c r="E1307" s="8" t="str">
        <f t="shared" si="63"/>
        <v>23Toán</v>
      </c>
      <c r="F1307" s="142">
        <v>23</v>
      </c>
      <c r="G1307" s="143" t="s">
        <v>6</v>
      </c>
      <c r="H1307" s="143"/>
      <c r="I1307" s="143"/>
      <c r="J1307" s="145" t="s">
        <v>594</v>
      </c>
      <c r="K1307" s="14" t="s">
        <v>899</v>
      </c>
      <c r="O1307" s="9"/>
      <c r="P1307" s="8"/>
    </row>
    <row r="1308" spans="3:16" x14ac:dyDescent="0.2">
      <c r="C1308" s="140">
        <f t="shared" si="64"/>
        <v>24</v>
      </c>
      <c r="D1308" s="141" t="str">
        <f t="shared" si="62"/>
        <v>Toán</v>
      </c>
      <c r="E1308" s="8" t="str">
        <f t="shared" si="63"/>
        <v>24Toán</v>
      </c>
      <c r="F1308" s="142">
        <v>24</v>
      </c>
      <c r="G1308" s="143" t="s">
        <v>6</v>
      </c>
      <c r="H1308" s="143"/>
      <c r="I1308" s="143"/>
      <c r="J1308" s="145" t="s">
        <v>595</v>
      </c>
      <c r="K1308" s="14" t="s">
        <v>899</v>
      </c>
      <c r="O1308" s="9"/>
      <c r="P1308" s="8"/>
    </row>
    <row r="1309" spans="3:16" x14ac:dyDescent="0.2">
      <c r="C1309" s="140">
        <f t="shared" si="64"/>
        <v>25</v>
      </c>
      <c r="D1309" s="141" t="str">
        <f t="shared" ref="D1309:D1372" si="65">+VLOOKUP(G1309,$L$10:$M$50,2,0)</f>
        <v>Toán</v>
      </c>
      <c r="E1309" s="8" t="str">
        <f t="shared" ref="E1309:E1372" si="66">+C1309&amp;D1309</f>
        <v>25Toán</v>
      </c>
      <c r="F1309" s="142">
        <v>25</v>
      </c>
      <c r="G1309" s="143" t="s">
        <v>6</v>
      </c>
      <c r="H1309" s="143"/>
      <c r="I1309" s="143"/>
      <c r="J1309" s="145" t="s">
        <v>105</v>
      </c>
      <c r="K1309" s="14" t="s">
        <v>899</v>
      </c>
      <c r="O1309" s="9"/>
      <c r="P1309" s="8"/>
    </row>
    <row r="1310" spans="3:16" x14ac:dyDescent="0.2">
      <c r="C1310" s="140">
        <f t="shared" si="64"/>
        <v>26</v>
      </c>
      <c r="D1310" s="141" t="str">
        <f t="shared" si="65"/>
        <v>Toán</v>
      </c>
      <c r="E1310" s="8" t="str">
        <f t="shared" si="66"/>
        <v>26Toán</v>
      </c>
      <c r="F1310" s="142">
        <v>26</v>
      </c>
      <c r="G1310" s="143" t="s">
        <v>6</v>
      </c>
      <c r="H1310" s="143"/>
      <c r="I1310" s="143"/>
      <c r="J1310" s="145" t="s">
        <v>596</v>
      </c>
      <c r="K1310" s="14" t="s">
        <v>899</v>
      </c>
      <c r="O1310" s="9"/>
      <c r="P1310" s="8"/>
    </row>
    <row r="1311" spans="3:16" x14ac:dyDescent="0.2">
      <c r="C1311" s="140">
        <f t="shared" si="64"/>
        <v>27</v>
      </c>
      <c r="D1311" s="141" t="str">
        <f t="shared" si="65"/>
        <v>Toán</v>
      </c>
      <c r="E1311" s="8" t="str">
        <f t="shared" si="66"/>
        <v>27Toán</v>
      </c>
      <c r="F1311" s="142">
        <v>27</v>
      </c>
      <c r="G1311" s="143" t="s">
        <v>6</v>
      </c>
      <c r="H1311" s="143"/>
      <c r="I1311" s="143"/>
      <c r="J1311" s="145" t="s">
        <v>597</v>
      </c>
      <c r="K1311" s="14" t="s">
        <v>899</v>
      </c>
      <c r="O1311" s="9"/>
      <c r="P1311" s="8"/>
    </row>
    <row r="1312" spans="3:16" x14ac:dyDescent="0.2">
      <c r="C1312" s="140">
        <f t="shared" si="64"/>
        <v>28</v>
      </c>
      <c r="D1312" s="141" t="str">
        <f t="shared" si="65"/>
        <v>Toán</v>
      </c>
      <c r="E1312" s="8" t="str">
        <f t="shared" si="66"/>
        <v>28Toán</v>
      </c>
      <c r="F1312" s="142">
        <v>28</v>
      </c>
      <c r="G1312" s="143" t="s">
        <v>6</v>
      </c>
      <c r="H1312" s="143"/>
      <c r="I1312" s="143"/>
      <c r="J1312" s="145" t="s">
        <v>598</v>
      </c>
      <c r="K1312" s="14" t="s">
        <v>899</v>
      </c>
      <c r="O1312" s="9"/>
      <c r="P1312" s="8"/>
    </row>
    <row r="1313" spans="3:16" x14ac:dyDescent="0.2">
      <c r="C1313" s="140">
        <f t="shared" si="64"/>
        <v>29</v>
      </c>
      <c r="D1313" s="141" t="str">
        <f t="shared" si="65"/>
        <v>Toán</v>
      </c>
      <c r="E1313" s="8" t="str">
        <f t="shared" si="66"/>
        <v>29Toán</v>
      </c>
      <c r="F1313" s="142">
        <v>29</v>
      </c>
      <c r="G1313" s="143" t="s">
        <v>6</v>
      </c>
      <c r="H1313" s="143"/>
      <c r="I1313" s="143"/>
      <c r="J1313" s="145" t="s">
        <v>105</v>
      </c>
      <c r="K1313" s="14" t="s">
        <v>899</v>
      </c>
      <c r="O1313" s="9"/>
      <c r="P1313" s="8"/>
    </row>
    <row r="1314" spans="3:16" x14ac:dyDescent="0.2">
      <c r="C1314" s="140">
        <f t="shared" si="64"/>
        <v>30</v>
      </c>
      <c r="D1314" s="141" t="str">
        <f t="shared" si="65"/>
        <v>Toán</v>
      </c>
      <c r="E1314" s="8" t="str">
        <f t="shared" si="66"/>
        <v>30Toán</v>
      </c>
      <c r="F1314" s="142">
        <v>30</v>
      </c>
      <c r="G1314" s="143" t="s">
        <v>6</v>
      </c>
      <c r="H1314" s="143"/>
      <c r="I1314" s="143"/>
      <c r="J1314" s="145" t="s">
        <v>599</v>
      </c>
      <c r="K1314" s="14" t="s">
        <v>899</v>
      </c>
      <c r="O1314" s="9"/>
      <c r="P1314" s="8"/>
    </row>
    <row r="1315" spans="3:16" x14ac:dyDescent="0.2">
      <c r="C1315" s="140">
        <f t="shared" si="64"/>
        <v>31</v>
      </c>
      <c r="D1315" s="141" t="str">
        <f t="shared" si="65"/>
        <v>Toán</v>
      </c>
      <c r="E1315" s="8" t="str">
        <f t="shared" si="66"/>
        <v>31Toán</v>
      </c>
      <c r="F1315" s="142">
        <v>31</v>
      </c>
      <c r="G1315" s="143" t="s">
        <v>6</v>
      </c>
      <c r="H1315" s="143"/>
      <c r="I1315" s="143"/>
      <c r="J1315" s="145" t="s">
        <v>105</v>
      </c>
      <c r="K1315" s="14" t="s">
        <v>899</v>
      </c>
      <c r="O1315" s="9"/>
      <c r="P1315" s="8"/>
    </row>
    <row r="1316" spans="3:16" x14ac:dyDescent="0.2">
      <c r="C1316" s="140">
        <f t="shared" si="64"/>
        <v>32</v>
      </c>
      <c r="D1316" s="141" t="str">
        <f t="shared" si="65"/>
        <v>Toán</v>
      </c>
      <c r="E1316" s="8" t="str">
        <f t="shared" si="66"/>
        <v>32Toán</v>
      </c>
      <c r="F1316" s="142">
        <v>32</v>
      </c>
      <c r="G1316" s="143" t="s">
        <v>6</v>
      </c>
      <c r="H1316" s="143"/>
      <c r="I1316" s="143"/>
      <c r="J1316" s="145" t="s">
        <v>600</v>
      </c>
      <c r="K1316" s="14" t="s">
        <v>899</v>
      </c>
      <c r="O1316" s="9"/>
      <c r="P1316" s="8"/>
    </row>
    <row r="1317" spans="3:16" x14ac:dyDescent="0.2">
      <c r="C1317" s="140">
        <f t="shared" si="64"/>
        <v>33</v>
      </c>
      <c r="D1317" s="141" t="str">
        <f t="shared" si="65"/>
        <v>Toán</v>
      </c>
      <c r="E1317" s="8" t="str">
        <f t="shared" si="66"/>
        <v>33Toán</v>
      </c>
      <c r="F1317" s="142">
        <v>33</v>
      </c>
      <c r="G1317" s="143" t="s">
        <v>6</v>
      </c>
      <c r="H1317" s="143"/>
      <c r="I1317" s="143"/>
      <c r="J1317" s="145" t="s">
        <v>105</v>
      </c>
      <c r="K1317" s="14" t="s">
        <v>899</v>
      </c>
      <c r="O1317" s="9"/>
      <c r="P1317" s="8"/>
    </row>
    <row r="1318" spans="3:16" x14ac:dyDescent="0.2">
      <c r="C1318" s="140">
        <f t="shared" si="64"/>
        <v>34</v>
      </c>
      <c r="D1318" s="141" t="str">
        <f t="shared" si="65"/>
        <v>Toán</v>
      </c>
      <c r="E1318" s="8" t="str">
        <f t="shared" si="66"/>
        <v>34Toán</v>
      </c>
      <c r="F1318" s="142">
        <v>34</v>
      </c>
      <c r="G1318" s="143" t="s">
        <v>6</v>
      </c>
      <c r="H1318" s="143"/>
      <c r="I1318" s="143"/>
      <c r="J1318" s="145" t="s">
        <v>601</v>
      </c>
      <c r="K1318" s="14" t="s">
        <v>899</v>
      </c>
      <c r="O1318" s="9"/>
      <c r="P1318" s="8"/>
    </row>
    <row r="1319" spans="3:16" x14ac:dyDescent="0.2">
      <c r="C1319" s="140">
        <f t="shared" si="64"/>
        <v>35</v>
      </c>
      <c r="D1319" s="141" t="str">
        <f t="shared" si="65"/>
        <v>Toán</v>
      </c>
      <c r="E1319" s="8" t="str">
        <f t="shared" si="66"/>
        <v>35Toán</v>
      </c>
      <c r="F1319" s="142">
        <v>35</v>
      </c>
      <c r="G1319" s="143" t="s">
        <v>6</v>
      </c>
      <c r="H1319" s="143"/>
      <c r="I1319" s="143"/>
      <c r="J1319" s="145" t="s">
        <v>602</v>
      </c>
      <c r="K1319" s="14" t="s">
        <v>899</v>
      </c>
      <c r="O1319" s="9"/>
      <c r="P1319" s="8"/>
    </row>
    <row r="1320" spans="3:16" x14ac:dyDescent="0.2">
      <c r="C1320" s="140">
        <f t="shared" si="64"/>
        <v>36</v>
      </c>
      <c r="D1320" s="141" t="str">
        <f t="shared" si="65"/>
        <v>Toán</v>
      </c>
      <c r="E1320" s="8" t="str">
        <f t="shared" si="66"/>
        <v>36Toán</v>
      </c>
      <c r="F1320" s="142">
        <v>36</v>
      </c>
      <c r="G1320" s="143" t="s">
        <v>6</v>
      </c>
      <c r="H1320" s="143"/>
      <c r="I1320" s="143"/>
      <c r="J1320" s="145" t="s">
        <v>603</v>
      </c>
      <c r="K1320" s="14" t="s">
        <v>899</v>
      </c>
      <c r="O1320" s="9"/>
      <c r="P1320" s="8"/>
    </row>
    <row r="1321" spans="3:16" x14ac:dyDescent="0.2">
      <c r="C1321" s="140">
        <f t="shared" si="64"/>
        <v>37</v>
      </c>
      <c r="D1321" s="141" t="str">
        <f t="shared" si="65"/>
        <v>Toán</v>
      </c>
      <c r="E1321" s="8" t="str">
        <f t="shared" si="66"/>
        <v>37Toán</v>
      </c>
      <c r="F1321" s="142">
        <v>37</v>
      </c>
      <c r="G1321" s="143" t="s">
        <v>6</v>
      </c>
      <c r="H1321" s="143"/>
      <c r="I1321" s="143"/>
      <c r="J1321" s="145" t="s">
        <v>105</v>
      </c>
      <c r="K1321" s="14" t="s">
        <v>899</v>
      </c>
      <c r="O1321" s="9"/>
      <c r="P1321" s="8"/>
    </row>
    <row r="1322" spans="3:16" x14ac:dyDescent="0.2">
      <c r="C1322" s="140">
        <f t="shared" si="64"/>
        <v>38</v>
      </c>
      <c r="D1322" s="141" t="str">
        <f t="shared" si="65"/>
        <v>Toán</v>
      </c>
      <c r="E1322" s="8" t="str">
        <f t="shared" si="66"/>
        <v>38Toán</v>
      </c>
      <c r="F1322" s="142">
        <v>38</v>
      </c>
      <c r="G1322" s="143" t="s">
        <v>6</v>
      </c>
      <c r="H1322" s="143"/>
      <c r="I1322" s="143"/>
      <c r="J1322" s="145" t="s">
        <v>604</v>
      </c>
      <c r="K1322" s="14" t="s">
        <v>899</v>
      </c>
      <c r="O1322" s="9"/>
      <c r="P1322" s="8"/>
    </row>
    <row r="1323" spans="3:16" x14ac:dyDescent="0.2">
      <c r="C1323" s="140">
        <f t="shared" si="64"/>
        <v>39</v>
      </c>
      <c r="D1323" s="141" t="str">
        <f t="shared" si="65"/>
        <v>Toán</v>
      </c>
      <c r="E1323" s="8" t="str">
        <f t="shared" si="66"/>
        <v>39Toán</v>
      </c>
      <c r="F1323" s="142">
        <v>39</v>
      </c>
      <c r="G1323" s="143" t="s">
        <v>6</v>
      </c>
      <c r="H1323" s="143"/>
      <c r="I1323" s="143"/>
      <c r="J1323" s="145" t="s">
        <v>105</v>
      </c>
      <c r="K1323" s="14" t="s">
        <v>899</v>
      </c>
      <c r="O1323" s="9"/>
      <c r="P1323" s="8"/>
    </row>
    <row r="1324" spans="3:16" x14ac:dyDescent="0.2">
      <c r="C1324" s="140">
        <f t="shared" si="64"/>
        <v>40</v>
      </c>
      <c r="D1324" s="141" t="str">
        <f t="shared" si="65"/>
        <v>Toán</v>
      </c>
      <c r="E1324" s="8" t="str">
        <f t="shared" si="66"/>
        <v>40Toán</v>
      </c>
      <c r="F1324" s="142">
        <v>40</v>
      </c>
      <c r="G1324" s="143" t="s">
        <v>6</v>
      </c>
      <c r="H1324" s="143"/>
      <c r="I1324" s="143"/>
      <c r="J1324" s="145" t="s">
        <v>605</v>
      </c>
      <c r="K1324" s="14" t="s">
        <v>899</v>
      </c>
      <c r="O1324" s="9"/>
      <c r="P1324" s="8"/>
    </row>
    <row r="1325" spans="3:16" x14ac:dyDescent="0.2">
      <c r="C1325" s="140">
        <f t="shared" si="64"/>
        <v>41</v>
      </c>
      <c r="D1325" s="141" t="str">
        <f t="shared" si="65"/>
        <v>Toán</v>
      </c>
      <c r="E1325" s="8" t="str">
        <f t="shared" si="66"/>
        <v>41Toán</v>
      </c>
      <c r="F1325" s="142">
        <v>41</v>
      </c>
      <c r="G1325" s="143" t="s">
        <v>6</v>
      </c>
      <c r="H1325" s="143"/>
      <c r="I1325" s="143"/>
      <c r="J1325" s="145" t="s">
        <v>606</v>
      </c>
      <c r="K1325" s="14" t="s">
        <v>899</v>
      </c>
    </row>
    <row r="1326" spans="3:16" x14ac:dyDescent="0.2">
      <c r="C1326" s="140">
        <f t="shared" si="64"/>
        <v>42</v>
      </c>
      <c r="D1326" s="141" t="str">
        <f t="shared" si="65"/>
        <v>Toán</v>
      </c>
      <c r="E1326" s="8" t="str">
        <f t="shared" si="66"/>
        <v>42Toán</v>
      </c>
      <c r="F1326" s="142">
        <v>42</v>
      </c>
      <c r="G1326" s="143" t="s">
        <v>6</v>
      </c>
      <c r="H1326" s="143"/>
      <c r="I1326" s="143"/>
      <c r="J1326" s="145" t="s">
        <v>105</v>
      </c>
      <c r="K1326" s="14" t="s">
        <v>899</v>
      </c>
    </row>
    <row r="1327" spans="3:16" x14ac:dyDescent="0.2">
      <c r="C1327" s="140">
        <f t="shared" si="64"/>
        <v>43</v>
      </c>
      <c r="D1327" s="141" t="str">
        <f t="shared" si="65"/>
        <v>Toán</v>
      </c>
      <c r="E1327" s="8" t="str">
        <f t="shared" si="66"/>
        <v>43Toán</v>
      </c>
      <c r="F1327" s="142">
        <v>43</v>
      </c>
      <c r="G1327" s="143" t="s">
        <v>6</v>
      </c>
      <c r="H1327" s="143"/>
      <c r="I1327" s="143"/>
      <c r="J1327" s="145" t="s">
        <v>106</v>
      </c>
      <c r="K1327" s="14" t="s">
        <v>899</v>
      </c>
    </row>
    <row r="1328" spans="3:16" x14ac:dyDescent="0.2">
      <c r="C1328" s="140">
        <f t="shared" si="64"/>
        <v>44</v>
      </c>
      <c r="D1328" s="141" t="str">
        <f t="shared" si="65"/>
        <v>Toán</v>
      </c>
      <c r="E1328" s="8" t="str">
        <f t="shared" si="66"/>
        <v>44Toán</v>
      </c>
      <c r="F1328" s="142">
        <v>44</v>
      </c>
      <c r="G1328" s="143" t="s">
        <v>6</v>
      </c>
      <c r="H1328" s="143"/>
      <c r="I1328" s="143"/>
      <c r="J1328" s="145" t="s">
        <v>607</v>
      </c>
      <c r="K1328" s="14" t="s">
        <v>899</v>
      </c>
    </row>
    <row r="1329" spans="3:11" x14ac:dyDescent="0.2">
      <c r="C1329" s="140">
        <f t="shared" si="64"/>
        <v>45</v>
      </c>
      <c r="D1329" s="141" t="str">
        <f t="shared" si="65"/>
        <v>Toán</v>
      </c>
      <c r="E1329" s="8" t="str">
        <f t="shared" si="66"/>
        <v>45Toán</v>
      </c>
      <c r="F1329" s="142">
        <v>45</v>
      </c>
      <c r="G1329" s="143" t="s">
        <v>6</v>
      </c>
      <c r="H1329" s="143"/>
      <c r="I1329" s="143"/>
      <c r="J1329" s="145" t="s">
        <v>608</v>
      </c>
      <c r="K1329" s="14" t="s">
        <v>899</v>
      </c>
    </row>
    <row r="1330" spans="3:11" x14ac:dyDescent="0.2">
      <c r="C1330" s="140">
        <f t="shared" si="64"/>
        <v>46</v>
      </c>
      <c r="D1330" s="141" t="str">
        <f t="shared" si="65"/>
        <v>Toán</v>
      </c>
      <c r="E1330" s="8" t="str">
        <f t="shared" si="66"/>
        <v>46Toán</v>
      </c>
      <c r="F1330" s="142">
        <v>46</v>
      </c>
      <c r="G1330" s="143" t="s">
        <v>6</v>
      </c>
      <c r="H1330" s="143"/>
      <c r="I1330" s="143"/>
      <c r="J1330" s="145" t="s">
        <v>105</v>
      </c>
      <c r="K1330" s="14" t="s">
        <v>899</v>
      </c>
    </row>
    <row r="1331" spans="3:11" x14ac:dyDescent="0.2">
      <c r="C1331" s="140">
        <f t="shared" si="64"/>
        <v>47</v>
      </c>
      <c r="D1331" s="141" t="str">
        <f t="shared" si="65"/>
        <v>Toán</v>
      </c>
      <c r="E1331" s="8" t="str">
        <f t="shared" si="66"/>
        <v>47Toán</v>
      </c>
      <c r="F1331" s="142">
        <v>47</v>
      </c>
      <c r="G1331" s="143" t="s">
        <v>6</v>
      </c>
      <c r="H1331" s="143"/>
      <c r="I1331" s="143"/>
      <c r="J1331" s="145" t="s">
        <v>609</v>
      </c>
      <c r="K1331" s="14" t="s">
        <v>899</v>
      </c>
    </row>
    <row r="1332" spans="3:11" x14ac:dyDescent="0.2">
      <c r="C1332" s="140">
        <f t="shared" si="64"/>
        <v>48</v>
      </c>
      <c r="D1332" s="141" t="str">
        <f t="shared" si="65"/>
        <v>Toán</v>
      </c>
      <c r="E1332" s="8" t="str">
        <f t="shared" si="66"/>
        <v>48Toán</v>
      </c>
      <c r="F1332" s="142">
        <v>48</v>
      </c>
      <c r="G1332" s="143" t="s">
        <v>6</v>
      </c>
      <c r="H1332" s="143"/>
      <c r="I1332" s="143"/>
      <c r="J1332" s="145" t="s">
        <v>610</v>
      </c>
      <c r="K1332" s="14" t="s">
        <v>899</v>
      </c>
    </row>
    <row r="1333" spans="3:11" x14ac:dyDescent="0.2">
      <c r="C1333" s="140">
        <f t="shared" si="64"/>
        <v>49</v>
      </c>
      <c r="D1333" s="141" t="str">
        <f t="shared" si="65"/>
        <v>Toán</v>
      </c>
      <c r="E1333" s="8" t="str">
        <f t="shared" si="66"/>
        <v>49Toán</v>
      </c>
      <c r="F1333" s="142">
        <v>49</v>
      </c>
      <c r="G1333" s="143" t="s">
        <v>6</v>
      </c>
      <c r="H1333" s="143"/>
      <c r="I1333" s="143"/>
      <c r="J1333" s="145" t="s">
        <v>611</v>
      </c>
      <c r="K1333" s="14" t="s">
        <v>899</v>
      </c>
    </row>
    <row r="1334" spans="3:11" x14ac:dyDescent="0.2">
      <c r="C1334" s="140">
        <f t="shared" si="64"/>
        <v>50</v>
      </c>
      <c r="D1334" s="141" t="str">
        <f t="shared" si="65"/>
        <v>Toán</v>
      </c>
      <c r="E1334" s="8" t="str">
        <f t="shared" si="66"/>
        <v>50Toán</v>
      </c>
      <c r="F1334" s="142">
        <v>50</v>
      </c>
      <c r="G1334" s="143" t="s">
        <v>6</v>
      </c>
      <c r="H1334" s="143"/>
      <c r="I1334" s="143"/>
      <c r="J1334" s="145" t="s">
        <v>105</v>
      </c>
      <c r="K1334" s="14" t="s">
        <v>899</v>
      </c>
    </row>
    <row r="1335" spans="3:11" x14ac:dyDescent="0.2">
      <c r="C1335" s="140">
        <f t="shared" si="64"/>
        <v>51</v>
      </c>
      <c r="D1335" s="141" t="str">
        <f t="shared" si="65"/>
        <v>Toán</v>
      </c>
      <c r="E1335" s="8" t="str">
        <f t="shared" si="66"/>
        <v>51Toán</v>
      </c>
      <c r="F1335" s="142">
        <v>51</v>
      </c>
      <c r="G1335" s="143" t="s">
        <v>6</v>
      </c>
      <c r="H1335" s="143"/>
      <c r="I1335" s="143"/>
      <c r="J1335" s="145" t="s">
        <v>105</v>
      </c>
      <c r="K1335" s="14" t="s">
        <v>899</v>
      </c>
    </row>
    <row r="1336" spans="3:11" x14ac:dyDescent="0.2">
      <c r="C1336" s="140">
        <f t="shared" si="64"/>
        <v>52</v>
      </c>
      <c r="D1336" s="141" t="str">
        <f t="shared" si="65"/>
        <v>Toán</v>
      </c>
      <c r="E1336" s="8" t="str">
        <f t="shared" si="66"/>
        <v>52Toán</v>
      </c>
      <c r="F1336" s="142">
        <v>52</v>
      </c>
      <c r="G1336" s="143" t="s">
        <v>6</v>
      </c>
      <c r="H1336" s="143"/>
      <c r="I1336" s="143"/>
      <c r="J1336" s="145" t="s">
        <v>612</v>
      </c>
      <c r="K1336" s="14" t="s">
        <v>899</v>
      </c>
    </row>
    <row r="1337" spans="3:11" x14ac:dyDescent="0.2">
      <c r="C1337" s="140">
        <f t="shared" si="64"/>
        <v>53</v>
      </c>
      <c r="D1337" s="141" t="str">
        <f t="shared" si="65"/>
        <v>Toán</v>
      </c>
      <c r="E1337" s="8" t="str">
        <f t="shared" si="66"/>
        <v>53Toán</v>
      </c>
      <c r="F1337" s="142">
        <v>53</v>
      </c>
      <c r="G1337" s="143" t="s">
        <v>6</v>
      </c>
      <c r="H1337" s="143"/>
      <c r="I1337" s="143"/>
      <c r="J1337" s="145" t="s">
        <v>613</v>
      </c>
      <c r="K1337" s="14" t="s">
        <v>899</v>
      </c>
    </row>
    <row r="1338" spans="3:11" x14ac:dyDescent="0.2">
      <c r="C1338" s="140">
        <f t="shared" si="64"/>
        <v>54</v>
      </c>
      <c r="D1338" s="141" t="str">
        <f t="shared" si="65"/>
        <v>Toán</v>
      </c>
      <c r="E1338" s="8" t="str">
        <f t="shared" si="66"/>
        <v>54Toán</v>
      </c>
      <c r="F1338" s="142">
        <v>54</v>
      </c>
      <c r="G1338" s="143" t="s">
        <v>6</v>
      </c>
      <c r="H1338" s="143"/>
      <c r="I1338" s="143"/>
      <c r="J1338" s="145" t="s">
        <v>614</v>
      </c>
      <c r="K1338" s="14" t="s">
        <v>899</v>
      </c>
    </row>
    <row r="1339" spans="3:11" x14ac:dyDescent="0.2">
      <c r="C1339" s="140">
        <f t="shared" si="64"/>
        <v>55</v>
      </c>
      <c r="D1339" s="141" t="str">
        <f t="shared" si="65"/>
        <v>Toán</v>
      </c>
      <c r="E1339" s="8" t="str">
        <f t="shared" si="66"/>
        <v>55Toán</v>
      </c>
      <c r="F1339" s="142">
        <v>55</v>
      </c>
      <c r="G1339" s="143" t="s">
        <v>6</v>
      </c>
      <c r="H1339" s="143"/>
      <c r="I1339" s="143"/>
      <c r="J1339" s="145" t="s">
        <v>105</v>
      </c>
      <c r="K1339" s="14" t="s">
        <v>899</v>
      </c>
    </row>
    <row r="1340" spans="3:11" x14ac:dyDescent="0.2">
      <c r="C1340" s="140">
        <f t="shared" si="64"/>
        <v>56</v>
      </c>
      <c r="D1340" s="141" t="str">
        <f t="shared" si="65"/>
        <v>Toán</v>
      </c>
      <c r="E1340" s="8" t="str">
        <f t="shared" si="66"/>
        <v>56Toán</v>
      </c>
      <c r="F1340" s="142">
        <v>56</v>
      </c>
      <c r="G1340" s="143" t="s">
        <v>6</v>
      </c>
      <c r="H1340" s="143"/>
      <c r="I1340" s="143"/>
      <c r="J1340" s="145" t="s">
        <v>615</v>
      </c>
      <c r="K1340" s="14" t="s">
        <v>899</v>
      </c>
    </row>
    <row r="1341" spans="3:11" x14ac:dyDescent="0.2">
      <c r="C1341" s="140">
        <f t="shared" si="64"/>
        <v>57</v>
      </c>
      <c r="D1341" s="141" t="str">
        <f t="shared" si="65"/>
        <v>Toán</v>
      </c>
      <c r="E1341" s="8" t="str">
        <f t="shared" si="66"/>
        <v>57Toán</v>
      </c>
      <c r="F1341" s="142">
        <v>57</v>
      </c>
      <c r="G1341" s="143" t="s">
        <v>6</v>
      </c>
      <c r="H1341" s="143"/>
      <c r="I1341" s="143"/>
      <c r="J1341" s="145" t="s">
        <v>616</v>
      </c>
      <c r="K1341" s="14" t="s">
        <v>899</v>
      </c>
    </row>
    <row r="1342" spans="3:11" x14ac:dyDescent="0.2">
      <c r="C1342" s="140">
        <f t="shared" si="64"/>
        <v>58</v>
      </c>
      <c r="D1342" s="141" t="str">
        <f t="shared" si="65"/>
        <v>Toán</v>
      </c>
      <c r="E1342" s="8" t="str">
        <f t="shared" si="66"/>
        <v>58Toán</v>
      </c>
      <c r="F1342" s="142">
        <v>58</v>
      </c>
      <c r="G1342" s="143" t="s">
        <v>6</v>
      </c>
      <c r="H1342" s="143"/>
      <c r="I1342" s="143"/>
      <c r="J1342" s="145" t="s">
        <v>617</v>
      </c>
      <c r="K1342" s="14" t="s">
        <v>899</v>
      </c>
    </row>
    <row r="1343" spans="3:11" x14ac:dyDescent="0.2">
      <c r="C1343" s="140">
        <f t="shared" si="64"/>
        <v>59</v>
      </c>
      <c r="D1343" s="141" t="str">
        <f t="shared" si="65"/>
        <v>Toán</v>
      </c>
      <c r="E1343" s="8" t="str">
        <f t="shared" si="66"/>
        <v>59Toán</v>
      </c>
      <c r="F1343" s="142">
        <v>59</v>
      </c>
      <c r="G1343" s="143" t="s">
        <v>6</v>
      </c>
      <c r="H1343" s="143"/>
      <c r="I1343" s="143"/>
      <c r="J1343" s="145" t="s">
        <v>618</v>
      </c>
      <c r="K1343" s="14" t="s">
        <v>899</v>
      </c>
    </row>
    <row r="1344" spans="3:11" x14ac:dyDescent="0.2">
      <c r="C1344" s="140">
        <f t="shared" si="64"/>
        <v>60</v>
      </c>
      <c r="D1344" s="141" t="str">
        <f t="shared" si="65"/>
        <v>Toán</v>
      </c>
      <c r="E1344" s="8" t="str">
        <f t="shared" si="66"/>
        <v>60Toán</v>
      </c>
      <c r="F1344" s="142">
        <v>60</v>
      </c>
      <c r="G1344" s="143" t="s">
        <v>6</v>
      </c>
      <c r="H1344" s="143"/>
      <c r="I1344" s="143"/>
      <c r="J1344" s="145" t="s">
        <v>105</v>
      </c>
      <c r="K1344" s="14" t="s">
        <v>899</v>
      </c>
    </row>
    <row r="1345" spans="3:16" x14ac:dyDescent="0.2">
      <c r="C1345" s="140">
        <f t="shared" si="64"/>
        <v>61</v>
      </c>
      <c r="D1345" s="141" t="str">
        <f t="shared" si="65"/>
        <v>Toán</v>
      </c>
      <c r="E1345" s="8" t="str">
        <f t="shared" si="66"/>
        <v>61Toán</v>
      </c>
      <c r="F1345" s="142">
        <v>61</v>
      </c>
      <c r="G1345" s="143" t="s">
        <v>6</v>
      </c>
      <c r="H1345" s="143"/>
      <c r="I1345" s="143"/>
      <c r="J1345" s="145" t="s">
        <v>619</v>
      </c>
      <c r="K1345" s="14" t="s">
        <v>899</v>
      </c>
    </row>
    <row r="1346" spans="3:16" x14ac:dyDescent="0.2">
      <c r="C1346" s="140">
        <f t="shared" si="64"/>
        <v>62</v>
      </c>
      <c r="D1346" s="141" t="str">
        <f t="shared" si="65"/>
        <v>Toán</v>
      </c>
      <c r="E1346" s="8" t="str">
        <f t="shared" si="66"/>
        <v>62Toán</v>
      </c>
      <c r="F1346" s="142">
        <v>62</v>
      </c>
      <c r="G1346" s="143" t="s">
        <v>6</v>
      </c>
      <c r="H1346" s="143"/>
      <c r="I1346" s="143"/>
      <c r="J1346" s="145" t="s">
        <v>620</v>
      </c>
      <c r="K1346" s="14" t="s">
        <v>899</v>
      </c>
      <c r="O1346" s="9"/>
      <c r="P1346" s="8"/>
    </row>
    <row r="1347" spans="3:16" x14ac:dyDescent="0.2">
      <c r="C1347" s="140">
        <f t="shared" si="64"/>
        <v>63</v>
      </c>
      <c r="D1347" s="141" t="str">
        <f t="shared" si="65"/>
        <v>Toán</v>
      </c>
      <c r="E1347" s="8" t="str">
        <f t="shared" si="66"/>
        <v>63Toán</v>
      </c>
      <c r="F1347" s="142">
        <v>63</v>
      </c>
      <c r="G1347" s="143" t="s">
        <v>6</v>
      </c>
      <c r="H1347" s="143"/>
      <c r="I1347" s="143"/>
      <c r="J1347" s="145" t="s">
        <v>621</v>
      </c>
      <c r="K1347" s="14" t="s">
        <v>899</v>
      </c>
      <c r="O1347" s="9"/>
      <c r="P1347" s="8"/>
    </row>
    <row r="1348" spans="3:16" x14ac:dyDescent="0.2">
      <c r="C1348" s="140">
        <f t="shared" si="64"/>
        <v>64</v>
      </c>
      <c r="D1348" s="141" t="str">
        <f t="shared" si="65"/>
        <v>Toán</v>
      </c>
      <c r="E1348" s="8" t="str">
        <f t="shared" si="66"/>
        <v>64Toán</v>
      </c>
      <c r="F1348" s="142">
        <v>64</v>
      </c>
      <c r="G1348" s="143" t="s">
        <v>6</v>
      </c>
      <c r="H1348" s="143"/>
      <c r="I1348" s="143"/>
      <c r="J1348" s="145" t="s">
        <v>105</v>
      </c>
      <c r="K1348" s="14" t="s">
        <v>899</v>
      </c>
      <c r="O1348" s="9"/>
      <c r="P1348" s="8"/>
    </row>
    <row r="1349" spans="3:16" x14ac:dyDescent="0.2">
      <c r="C1349" s="140">
        <f t="shared" si="64"/>
        <v>65</v>
      </c>
      <c r="D1349" s="141" t="str">
        <f t="shared" si="65"/>
        <v>Toán</v>
      </c>
      <c r="E1349" s="8" t="str">
        <f t="shared" si="66"/>
        <v>65Toán</v>
      </c>
      <c r="F1349" s="142">
        <v>65</v>
      </c>
      <c r="G1349" s="143" t="s">
        <v>6</v>
      </c>
      <c r="H1349" s="143"/>
      <c r="I1349" s="143"/>
      <c r="J1349" s="145" t="s">
        <v>622</v>
      </c>
      <c r="K1349" s="14" t="s">
        <v>899</v>
      </c>
      <c r="O1349" s="9"/>
      <c r="P1349" s="8"/>
    </row>
    <row r="1350" spans="3:16" x14ac:dyDescent="0.2">
      <c r="C1350" s="140">
        <f t="shared" si="64"/>
        <v>66</v>
      </c>
      <c r="D1350" s="141" t="str">
        <f t="shared" si="65"/>
        <v>Toán</v>
      </c>
      <c r="E1350" s="8" t="str">
        <f t="shared" si="66"/>
        <v>66Toán</v>
      </c>
      <c r="F1350" s="142">
        <v>66</v>
      </c>
      <c r="G1350" s="143" t="s">
        <v>6</v>
      </c>
      <c r="H1350" s="143"/>
      <c r="I1350" s="143"/>
      <c r="J1350" s="145" t="s">
        <v>623</v>
      </c>
      <c r="K1350" s="14" t="s">
        <v>899</v>
      </c>
      <c r="O1350" s="9"/>
      <c r="P1350" s="8"/>
    </row>
    <row r="1351" spans="3:16" x14ac:dyDescent="0.2">
      <c r="C1351" s="140">
        <f t="shared" si="64"/>
        <v>67</v>
      </c>
      <c r="D1351" s="141" t="str">
        <f t="shared" si="65"/>
        <v>Toán</v>
      </c>
      <c r="E1351" s="8" t="str">
        <f t="shared" si="66"/>
        <v>67Toán</v>
      </c>
      <c r="F1351" s="142">
        <v>67</v>
      </c>
      <c r="G1351" s="143" t="s">
        <v>6</v>
      </c>
      <c r="H1351" s="143"/>
      <c r="I1351" s="143"/>
      <c r="J1351" s="145" t="s">
        <v>624</v>
      </c>
      <c r="K1351" s="14" t="s">
        <v>899</v>
      </c>
      <c r="O1351" s="9"/>
      <c r="P1351" s="8"/>
    </row>
    <row r="1352" spans="3:16" x14ac:dyDescent="0.2">
      <c r="C1352" s="140">
        <f t="shared" si="64"/>
        <v>68</v>
      </c>
      <c r="D1352" s="141" t="str">
        <f t="shared" si="65"/>
        <v>Toán</v>
      </c>
      <c r="E1352" s="8" t="str">
        <f t="shared" si="66"/>
        <v>68Toán</v>
      </c>
      <c r="F1352" s="142">
        <v>68</v>
      </c>
      <c r="G1352" s="143" t="s">
        <v>6</v>
      </c>
      <c r="H1352" s="143"/>
      <c r="I1352" s="143"/>
      <c r="J1352" s="145" t="s">
        <v>105</v>
      </c>
      <c r="K1352" s="14" t="s">
        <v>899</v>
      </c>
      <c r="O1352" s="9"/>
      <c r="P1352" s="8"/>
    </row>
    <row r="1353" spans="3:16" x14ac:dyDescent="0.2">
      <c r="C1353" s="140">
        <f t="shared" si="64"/>
        <v>69</v>
      </c>
      <c r="D1353" s="141" t="str">
        <f t="shared" si="65"/>
        <v>Toán</v>
      </c>
      <c r="E1353" s="8" t="str">
        <f t="shared" si="66"/>
        <v>69Toán</v>
      </c>
      <c r="F1353" s="142">
        <v>69</v>
      </c>
      <c r="G1353" s="143" t="s">
        <v>6</v>
      </c>
      <c r="H1353" s="143"/>
      <c r="I1353" s="143"/>
      <c r="J1353" s="145" t="s">
        <v>625</v>
      </c>
      <c r="K1353" s="14" t="s">
        <v>899</v>
      </c>
      <c r="O1353" s="9"/>
      <c r="P1353" s="8"/>
    </row>
    <row r="1354" spans="3:16" x14ac:dyDescent="0.2">
      <c r="C1354" s="140">
        <f t="shared" si="64"/>
        <v>70</v>
      </c>
      <c r="D1354" s="141" t="str">
        <f t="shared" si="65"/>
        <v>Toán</v>
      </c>
      <c r="E1354" s="8" t="str">
        <f t="shared" si="66"/>
        <v>70Toán</v>
      </c>
      <c r="F1354" s="142">
        <v>70</v>
      </c>
      <c r="G1354" s="143" t="s">
        <v>6</v>
      </c>
      <c r="H1354" s="143"/>
      <c r="I1354" s="143"/>
      <c r="J1354" s="145" t="s">
        <v>105</v>
      </c>
      <c r="K1354" s="14" t="s">
        <v>899</v>
      </c>
      <c r="O1354" s="9"/>
      <c r="P1354" s="8"/>
    </row>
    <row r="1355" spans="3:16" x14ac:dyDescent="0.2">
      <c r="C1355" s="140">
        <f t="shared" ref="C1355:C1418" si="67">IF(G1355&lt;&gt;G1354,1,C1354+1)</f>
        <v>71</v>
      </c>
      <c r="D1355" s="141" t="str">
        <f t="shared" si="65"/>
        <v>Toán</v>
      </c>
      <c r="E1355" s="8" t="str">
        <f t="shared" si="66"/>
        <v>71Toán</v>
      </c>
      <c r="F1355" s="142">
        <v>71</v>
      </c>
      <c r="G1355" s="143" t="s">
        <v>6</v>
      </c>
      <c r="H1355" s="143"/>
      <c r="I1355" s="143"/>
      <c r="J1355" s="145" t="s">
        <v>626</v>
      </c>
      <c r="K1355" s="14" t="s">
        <v>899</v>
      </c>
      <c r="O1355" s="9"/>
      <c r="P1355" s="8"/>
    </row>
    <row r="1356" spans="3:16" x14ac:dyDescent="0.2">
      <c r="C1356" s="140">
        <f t="shared" si="67"/>
        <v>72</v>
      </c>
      <c r="D1356" s="141" t="str">
        <f t="shared" si="65"/>
        <v>Toán</v>
      </c>
      <c r="E1356" s="8" t="str">
        <f t="shared" si="66"/>
        <v>72Toán</v>
      </c>
      <c r="F1356" s="142">
        <v>72</v>
      </c>
      <c r="G1356" s="143" t="s">
        <v>6</v>
      </c>
      <c r="H1356" s="143"/>
      <c r="I1356" s="143"/>
      <c r="J1356" s="145" t="s">
        <v>627</v>
      </c>
      <c r="K1356" s="14" t="s">
        <v>899</v>
      </c>
      <c r="O1356" s="9"/>
      <c r="P1356" s="8"/>
    </row>
    <row r="1357" spans="3:16" x14ac:dyDescent="0.2">
      <c r="C1357" s="140">
        <f t="shared" si="67"/>
        <v>73</v>
      </c>
      <c r="D1357" s="141" t="str">
        <f t="shared" si="65"/>
        <v>Toán</v>
      </c>
      <c r="E1357" s="8" t="str">
        <f t="shared" si="66"/>
        <v>73Toán</v>
      </c>
      <c r="F1357" s="142">
        <v>73</v>
      </c>
      <c r="G1357" s="143" t="s">
        <v>6</v>
      </c>
      <c r="H1357" s="143"/>
      <c r="I1357" s="143"/>
      <c r="J1357" s="145" t="s">
        <v>628</v>
      </c>
      <c r="K1357" s="14" t="s">
        <v>899</v>
      </c>
      <c r="O1357" s="9"/>
      <c r="P1357" s="8"/>
    </row>
    <row r="1358" spans="3:16" x14ac:dyDescent="0.2">
      <c r="C1358" s="140">
        <f t="shared" si="67"/>
        <v>74</v>
      </c>
      <c r="D1358" s="141" t="str">
        <f t="shared" si="65"/>
        <v>Toán</v>
      </c>
      <c r="E1358" s="8" t="str">
        <f t="shared" si="66"/>
        <v>74Toán</v>
      </c>
      <c r="F1358" s="142">
        <v>74</v>
      </c>
      <c r="G1358" s="143" t="s">
        <v>6</v>
      </c>
      <c r="H1358" s="143"/>
      <c r="I1358" s="143"/>
      <c r="J1358" s="145" t="s">
        <v>105</v>
      </c>
      <c r="K1358" s="14" t="s">
        <v>899</v>
      </c>
    </row>
    <row r="1359" spans="3:16" x14ac:dyDescent="0.2">
      <c r="C1359" s="140">
        <f t="shared" si="67"/>
        <v>75</v>
      </c>
      <c r="D1359" s="141" t="str">
        <f t="shared" si="65"/>
        <v>Toán</v>
      </c>
      <c r="E1359" s="8" t="str">
        <f t="shared" si="66"/>
        <v>75Toán</v>
      </c>
      <c r="F1359" s="142">
        <v>75</v>
      </c>
      <c r="G1359" s="143" t="s">
        <v>6</v>
      </c>
      <c r="H1359" s="143"/>
      <c r="I1359" s="143"/>
      <c r="J1359" s="145" t="s">
        <v>106</v>
      </c>
      <c r="K1359" s="14" t="s">
        <v>899</v>
      </c>
    </row>
    <row r="1360" spans="3:16" x14ac:dyDescent="0.2">
      <c r="C1360" s="140">
        <f t="shared" si="67"/>
        <v>76</v>
      </c>
      <c r="D1360" s="141" t="str">
        <f t="shared" si="65"/>
        <v>Toán</v>
      </c>
      <c r="E1360" s="8" t="str">
        <f t="shared" si="66"/>
        <v>76Toán</v>
      </c>
      <c r="F1360" s="142">
        <v>76</v>
      </c>
      <c r="G1360" s="143" t="s">
        <v>6</v>
      </c>
      <c r="H1360" s="143"/>
      <c r="I1360" s="143"/>
      <c r="J1360" s="145" t="s">
        <v>629</v>
      </c>
      <c r="K1360" s="14" t="s">
        <v>899</v>
      </c>
    </row>
    <row r="1361" spans="3:11" x14ac:dyDescent="0.2">
      <c r="C1361" s="140">
        <f t="shared" si="67"/>
        <v>77</v>
      </c>
      <c r="D1361" s="141" t="str">
        <f t="shared" si="65"/>
        <v>Toán</v>
      </c>
      <c r="E1361" s="8" t="str">
        <f t="shared" si="66"/>
        <v>77Toán</v>
      </c>
      <c r="F1361" s="142">
        <v>77</v>
      </c>
      <c r="G1361" s="143" t="s">
        <v>6</v>
      </c>
      <c r="H1361" s="143"/>
      <c r="I1361" s="143"/>
      <c r="J1361" s="145" t="s">
        <v>136</v>
      </c>
      <c r="K1361" s="14" t="s">
        <v>899</v>
      </c>
    </row>
    <row r="1362" spans="3:11" x14ac:dyDescent="0.2">
      <c r="C1362" s="140">
        <f t="shared" si="67"/>
        <v>78</v>
      </c>
      <c r="D1362" s="141" t="str">
        <f t="shared" si="65"/>
        <v>Toán</v>
      </c>
      <c r="E1362" s="8" t="str">
        <f t="shared" si="66"/>
        <v>78Toán</v>
      </c>
      <c r="F1362" s="142">
        <v>78</v>
      </c>
      <c r="G1362" s="143" t="s">
        <v>6</v>
      </c>
      <c r="H1362" s="143"/>
      <c r="I1362" s="143"/>
      <c r="J1362" s="145" t="s">
        <v>630</v>
      </c>
      <c r="K1362" s="14" t="s">
        <v>899</v>
      </c>
    </row>
    <row r="1363" spans="3:11" x14ac:dyDescent="0.2">
      <c r="C1363" s="140">
        <f t="shared" si="67"/>
        <v>79</v>
      </c>
      <c r="D1363" s="141" t="str">
        <f t="shared" si="65"/>
        <v>Toán</v>
      </c>
      <c r="E1363" s="8" t="str">
        <f t="shared" si="66"/>
        <v>79Toán</v>
      </c>
      <c r="F1363" s="142">
        <v>79</v>
      </c>
      <c r="G1363" s="143" t="s">
        <v>6</v>
      </c>
      <c r="H1363" s="143"/>
      <c r="I1363" s="143"/>
      <c r="J1363" s="145" t="s">
        <v>631</v>
      </c>
      <c r="K1363" s="14" t="s">
        <v>899</v>
      </c>
    </row>
    <row r="1364" spans="3:11" x14ac:dyDescent="0.2">
      <c r="C1364" s="140">
        <f t="shared" si="67"/>
        <v>80</v>
      </c>
      <c r="D1364" s="141" t="str">
        <f t="shared" si="65"/>
        <v>Toán</v>
      </c>
      <c r="E1364" s="8" t="str">
        <f t="shared" si="66"/>
        <v>80Toán</v>
      </c>
      <c r="F1364" s="142">
        <v>80</v>
      </c>
      <c r="G1364" s="143" t="s">
        <v>6</v>
      </c>
      <c r="H1364" s="143"/>
      <c r="I1364" s="143"/>
      <c r="J1364" s="145" t="s">
        <v>106</v>
      </c>
      <c r="K1364" s="14" t="s">
        <v>899</v>
      </c>
    </row>
    <row r="1365" spans="3:11" x14ac:dyDescent="0.2">
      <c r="C1365" s="140">
        <f t="shared" si="67"/>
        <v>81</v>
      </c>
      <c r="D1365" s="141" t="str">
        <f t="shared" si="65"/>
        <v>Toán</v>
      </c>
      <c r="E1365" s="8" t="str">
        <f t="shared" si="66"/>
        <v>81Toán</v>
      </c>
      <c r="F1365" s="142">
        <v>81</v>
      </c>
      <c r="G1365" s="143" t="s">
        <v>6</v>
      </c>
      <c r="H1365" s="143"/>
      <c r="I1365" s="143"/>
      <c r="J1365" s="145" t="s">
        <v>632</v>
      </c>
      <c r="K1365" s="14" t="s">
        <v>899</v>
      </c>
    </row>
    <row r="1366" spans="3:11" x14ac:dyDescent="0.2">
      <c r="C1366" s="140">
        <f t="shared" si="67"/>
        <v>82</v>
      </c>
      <c r="D1366" s="141" t="str">
        <f t="shared" si="65"/>
        <v>Toán</v>
      </c>
      <c r="E1366" s="8" t="str">
        <f t="shared" si="66"/>
        <v>82Toán</v>
      </c>
      <c r="F1366" s="142">
        <v>82</v>
      </c>
      <c r="G1366" s="143" t="s">
        <v>6</v>
      </c>
      <c r="H1366" s="143"/>
      <c r="I1366" s="143"/>
      <c r="J1366" s="145" t="s">
        <v>633</v>
      </c>
      <c r="K1366" s="14" t="s">
        <v>899</v>
      </c>
    </row>
    <row r="1367" spans="3:11" x14ac:dyDescent="0.2">
      <c r="C1367" s="140">
        <f t="shared" si="67"/>
        <v>83</v>
      </c>
      <c r="D1367" s="141" t="str">
        <f t="shared" si="65"/>
        <v>Toán</v>
      </c>
      <c r="E1367" s="8" t="str">
        <f t="shared" si="66"/>
        <v>83Toán</v>
      </c>
      <c r="F1367" s="142">
        <v>83</v>
      </c>
      <c r="G1367" s="143" t="s">
        <v>6</v>
      </c>
      <c r="H1367" s="143"/>
      <c r="I1367" s="143"/>
      <c r="J1367" s="145" t="s">
        <v>633</v>
      </c>
      <c r="K1367" s="14" t="s">
        <v>899</v>
      </c>
    </row>
    <row r="1368" spans="3:11" x14ac:dyDescent="0.2">
      <c r="C1368" s="140">
        <f t="shared" si="67"/>
        <v>84</v>
      </c>
      <c r="D1368" s="141" t="str">
        <f t="shared" si="65"/>
        <v>Toán</v>
      </c>
      <c r="E1368" s="8" t="str">
        <f t="shared" si="66"/>
        <v>84Toán</v>
      </c>
      <c r="F1368" s="142">
        <v>84</v>
      </c>
      <c r="G1368" s="143" t="s">
        <v>6</v>
      </c>
      <c r="H1368" s="143"/>
      <c r="I1368" s="143"/>
      <c r="J1368" s="145" t="s">
        <v>109</v>
      </c>
      <c r="K1368" s="14" t="s">
        <v>899</v>
      </c>
    </row>
    <row r="1369" spans="3:11" x14ac:dyDescent="0.2">
      <c r="C1369" s="140">
        <f t="shared" si="67"/>
        <v>85</v>
      </c>
      <c r="D1369" s="141" t="str">
        <f t="shared" si="65"/>
        <v>Toán</v>
      </c>
      <c r="E1369" s="8" t="str">
        <f t="shared" si="66"/>
        <v>85Toán</v>
      </c>
      <c r="F1369" s="142">
        <v>85</v>
      </c>
      <c r="G1369" s="143" t="s">
        <v>6</v>
      </c>
      <c r="H1369" s="143"/>
      <c r="I1369" s="143"/>
      <c r="J1369" s="145" t="s">
        <v>634</v>
      </c>
      <c r="K1369" s="14" t="s">
        <v>899</v>
      </c>
    </row>
    <row r="1370" spans="3:11" x14ac:dyDescent="0.2">
      <c r="C1370" s="140">
        <f t="shared" si="67"/>
        <v>86</v>
      </c>
      <c r="D1370" s="141" t="str">
        <f t="shared" si="65"/>
        <v>Toán</v>
      </c>
      <c r="E1370" s="8" t="str">
        <f t="shared" si="66"/>
        <v>86Toán</v>
      </c>
      <c r="F1370" s="142">
        <v>86</v>
      </c>
      <c r="G1370" s="143" t="s">
        <v>6</v>
      </c>
      <c r="H1370" s="143"/>
      <c r="I1370" s="143"/>
      <c r="J1370" s="145" t="s">
        <v>110</v>
      </c>
      <c r="K1370" s="14" t="s">
        <v>899</v>
      </c>
    </row>
    <row r="1371" spans="3:11" x14ac:dyDescent="0.2">
      <c r="C1371" s="140">
        <f t="shared" si="67"/>
        <v>87</v>
      </c>
      <c r="D1371" s="141" t="str">
        <f t="shared" si="65"/>
        <v>Toán</v>
      </c>
      <c r="E1371" s="8" t="str">
        <f t="shared" si="66"/>
        <v>87Toán</v>
      </c>
      <c r="F1371" s="142">
        <v>87</v>
      </c>
      <c r="G1371" s="143" t="s">
        <v>6</v>
      </c>
      <c r="H1371" s="143"/>
      <c r="I1371" s="143"/>
      <c r="J1371" s="145" t="s">
        <v>106</v>
      </c>
      <c r="K1371" s="14" t="s">
        <v>899</v>
      </c>
    </row>
    <row r="1372" spans="3:11" x14ac:dyDescent="0.2">
      <c r="C1372" s="140">
        <f t="shared" si="67"/>
        <v>88</v>
      </c>
      <c r="D1372" s="141" t="str">
        <f t="shared" si="65"/>
        <v>Toán</v>
      </c>
      <c r="E1372" s="8" t="str">
        <f t="shared" si="66"/>
        <v>88Toán</v>
      </c>
      <c r="F1372" s="142">
        <v>88</v>
      </c>
      <c r="G1372" s="143" t="s">
        <v>6</v>
      </c>
      <c r="H1372" s="143"/>
      <c r="I1372" s="143"/>
      <c r="J1372" s="145" t="s">
        <v>106</v>
      </c>
      <c r="K1372" s="14" t="s">
        <v>899</v>
      </c>
    </row>
    <row r="1373" spans="3:11" x14ac:dyDescent="0.2">
      <c r="C1373" s="140">
        <f t="shared" si="67"/>
        <v>89</v>
      </c>
      <c r="D1373" s="141" t="str">
        <f t="shared" ref="D1373:D1436" si="68">+VLOOKUP(G1373,$L$10:$M$50,2,0)</f>
        <v>Toán</v>
      </c>
      <c r="E1373" s="8" t="str">
        <f t="shared" ref="E1373:E1436" si="69">+C1373&amp;D1373</f>
        <v>89Toán</v>
      </c>
      <c r="F1373" s="142">
        <v>89</v>
      </c>
      <c r="G1373" s="143" t="s">
        <v>6</v>
      </c>
      <c r="H1373" s="143"/>
      <c r="I1373" s="143"/>
      <c r="J1373" s="145" t="s">
        <v>106</v>
      </c>
      <c r="K1373" s="14" t="s">
        <v>899</v>
      </c>
    </row>
    <row r="1374" spans="3:11" x14ac:dyDescent="0.2">
      <c r="C1374" s="140">
        <f t="shared" si="67"/>
        <v>90</v>
      </c>
      <c r="D1374" s="141" t="str">
        <f t="shared" si="68"/>
        <v>Toán</v>
      </c>
      <c r="E1374" s="8" t="str">
        <f t="shared" si="69"/>
        <v>90Toán</v>
      </c>
      <c r="F1374" s="142">
        <v>90</v>
      </c>
      <c r="G1374" s="143" t="s">
        <v>6</v>
      </c>
      <c r="H1374" s="143"/>
      <c r="I1374" s="143"/>
      <c r="J1374" s="145" t="s">
        <v>635</v>
      </c>
      <c r="K1374" s="14" t="s">
        <v>679</v>
      </c>
    </row>
    <row r="1375" spans="3:11" x14ac:dyDescent="0.2">
      <c r="C1375" s="140">
        <f t="shared" si="67"/>
        <v>91</v>
      </c>
      <c r="D1375" s="141" t="str">
        <f t="shared" si="68"/>
        <v>Toán</v>
      </c>
      <c r="E1375" s="8" t="str">
        <f t="shared" si="69"/>
        <v>91Toán</v>
      </c>
      <c r="F1375" s="142">
        <v>91</v>
      </c>
      <c r="G1375" s="143" t="s">
        <v>6</v>
      </c>
      <c r="H1375" s="143"/>
      <c r="I1375" s="143"/>
      <c r="J1375" s="145" t="s">
        <v>636</v>
      </c>
      <c r="K1375" s="14" t="s">
        <v>899</v>
      </c>
    </row>
    <row r="1376" spans="3:11" x14ac:dyDescent="0.2">
      <c r="C1376" s="140">
        <f t="shared" si="67"/>
        <v>92</v>
      </c>
      <c r="D1376" s="141" t="str">
        <f t="shared" si="68"/>
        <v>Toán</v>
      </c>
      <c r="E1376" s="8" t="str">
        <f t="shared" si="69"/>
        <v>92Toán</v>
      </c>
      <c r="F1376" s="142">
        <v>92</v>
      </c>
      <c r="G1376" s="143" t="s">
        <v>6</v>
      </c>
      <c r="H1376" s="143"/>
      <c r="I1376" s="143"/>
      <c r="J1376" s="145" t="s">
        <v>637</v>
      </c>
      <c r="K1376" s="14" t="s">
        <v>899</v>
      </c>
    </row>
    <row r="1377" spans="3:11" x14ac:dyDescent="0.2">
      <c r="C1377" s="140">
        <f t="shared" si="67"/>
        <v>93</v>
      </c>
      <c r="D1377" s="141" t="str">
        <f t="shared" si="68"/>
        <v>Toán</v>
      </c>
      <c r="E1377" s="8" t="str">
        <f t="shared" si="69"/>
        <v>93Toán</v>
      </c>
      <c r="F1377" s="142">
        <v>93</v>
      </c>
      <c r="G1377" s="143" t="s">
        <v>6</v>
      </c>
      <c r="H1377" s="143"/>
      <c r="I1377" s="143"/>
      <c r="J1377" s="145" t="s">
        <v>638</v>
      </c>
      <c r="K1377" s="14" t="s">
        <v>899</v>
      </c>
    </row>
    <row r="1378" spans="3:11" x14ac:dyDescent="0.2">
      <c r="C1378" s="140">
        <f t="shared" si="67"/>
        <v>94</v>
      </c>
      <c r="D1378" s="141" t="str">
        <f t="shared" si="68"/>
        <v>Toán</v>
      </c>
      <c r="E1378" s="8" t="str">
        <f t="shared" si="69"/>
        <v>94Toán</v>
      </c>
      <c r="F1378" s="142">
        <v>94</v>
      </c>
      <c r="G1378" s="143" t="s">
        <v>6</v>
      </c>
      <c r="H1378" s="143"/>
      <c r="I1378" s="143"/>
      <c r="J1378" s="145" t="s">
        <v>639</v>
      </c>
      <c r="K1378" s="14" t="s">
        <v>899</v>
      </c>
    </row>
    <row r="1379" spans="3:11" x14ac:dyDescent="0.2">
      <c r="C1379" s="140">
        <f t="shared" si="67"/>
        <v>95</v>
      </c>
      <c r="D1379" s="141" t="str">
        <f t="shared" si="68"/>
        <v>Toán</v>
      </c>
      <c r="E1379" s="8" t="str">
        <f t="shared" si="69"/>
        <v>95Toán</v>
      </c>
      <c r="F1379" s="142">
        <v>95</v>
      </c>
      <c r="G1379" s="14" t="s">
        <v>6</v>
      </c>
      <c r="H1379" s="14"/>
      <c r="I1379" s="14"/>
      <c r="J1379" s="145" t="s">
        <v>640</v>
      </c>
      <c r="K1379" s="14" t="s">
        <v>899</v>
      </c>
    </row>
    <row r="1380" spans="3:11" x14ac:dyDescent="0.2">
      <c r="C1380" s="140">
        <f t="shared" si="67"/>
        <v>96</v>
      </c>
      <c r="D1380" s="141" t="str">
        <f t="shared" si="68"/>
        <v>Toán</v>
      </c>
      <c r="E1380" s="8" t="str">
        <f t="shared" si="69"/>
        <v>96Toán</v>
      </c>
      <c r="F1380" s="142">
        <v>96</v>
      </c>
      <c r="G1380" s="14" t="s">
        <v>6</v>
      </c>
      <c r="H1380" s="14"/>
      <c r="I1380" s="14"/>
      <c r="J1380" s="145" t="s">
        <v>641</v>
      </c>
      <c r="K1380" s="14" t="s">
        <v>899</v>
      </c>
    </row>
    <row r="1381" spans="3:11" x14ac:dyDescent="0.2">
      <c r="C1381" s="140">
        <f t="shared" si="67"/>
        <v>97</v>
      </c>
      <c r="D1381" s="141" t="str">
        <f t="shared" si="68"/>
        <v>Toán</v>
      </c>
      <c r="E1381" s="8" t="str">
        <f t="shared" si="69"/>
        <v>97Toán</v>
      </c>
      <c r="F1381" s="142">
        <v>97</v>
      </c>
      <c r="G1381" s="14" t="s">
        <v>6</v>
      </c>
      <c r="H1381" s="14"/>
      <c r="I1381" s="14"/>
      <c r="J1381" s="145" t="s">
        <v>105</v>
      </c>
      <c r="K1381" s="14" t="s">
        <v>899</v>
      </c>
    </row>
    <row r="1382" spans="3:11" x14ac:dyDescent="0.2">
      <c r="C1382" s="140">
        <f t="shared" si="67"/>
        <v>98</v>
      </c>
      <c r="D1382" s="141" t="str">
        <f t="shared" si="68"/>
        <v>Toán</v>
      </c>
      <c r="E1382" s="8" t="str">
        <f t="shared" si="69"/>
        <v>98Toán</v>
      </c>
      <c r="F1382" s="142">
        <v>98</v>
      </c>
      <c r="G1382" s="14" t="s">
        <v>6</v>
      </c>
      <c r="H1382" s="14"/>
      <c r="I1382" s="14"/>
      <c r="J1382" s="145" t="s">
        <v>642</v>
      </c>
      <c r="K1382" s="14" t="s">
        <v>899</v>
      </c>
    </row>
    <row r="1383" spans="3:11" x14ac:dyDescent="0.2">
      <c r="C1383" s="140">
        <f t="shared" si="67"/>
        <v>99</v>
      </c>
      <c r="D1383" s="141" t="str">
        <f t="shared" si="68"/>
        <v>Toán</v>
      </c>
      <c r="E1383" s="8" t="str">
        <f t="shared" si="69"/>
        <v>99Toán</v>
      </c>
      <c r="F1383" s="142">
        <v>99</v>
      </c>
      <c r="G1383" s="14" t="s">
        <v>6</v>
      </c>
      <c r="H1383" s="14"/>
      <c r="I1383" s="14"/>
      <c r="J1383" s="145" t="s">
        <v>105</v>
      </c>
      <c r="K1383" s="14" t="s">
        <v>899</v>
      </c>
    </row>
    <row r="1384" spans="3:11" x14ac:dyDescent="0.2">
      <c r="C1384" s="140">
        <f t="shared" si="67"/>
        <v>100</v>
      </c>
      <c r="D1384" s="141" t="str">
        <f t="shared" si="68"/>
        <v>Toán</v>
      </c>
      <c r="E1384" s="8" t="str">
        <f t="shared" si="69"/>
        <v>100Toán</v>
      </c>
      <c r="F1384" s="142">
        <v>100</v>
      </c>
      <c r="G1384" s="14" t="s">
        <v>6</v>
      </c>
      <c r="H1384" s="14"/>
      <c r="I1384" s="14"/>
      <c r="J1384" s="145" t="s">
        <v>643</v>
      </c>
      <c r="K1384" s="14" t="s">
        <v>899</v>
      </c>
    </row>
    <row r="1385" spans="3:11" x14ac:dyDescent="0.2">
      <c r="C1385" s="140">
        <f t="shared" si="67"/>
        <v>101</v>
      </c>
      <c r="D1385" s="141" t="str">
        <f t="shared" si="68"/>
        <v>Toán</v>
      </c>
      <c r="E1385" s="8" t="str">
        <f t="shared" si="69"/>
        <v>101Toán</v>
      </c>
      <c r="F1385" s="142">
        <v>101</v>
      </c>
      <c r="G1385" s="14" t="s">
        <v>6</v>
      </c>
      <c r="H1385" s="14"/>
      <c r="I1385" s="14"/>
      <c r="J1385" s="145" t="s">
        <v>105</v>
      </c>
      <c r="K1385" s="14" t="s">
        <v>899</v>
      </c>
    </row>
    <row r="1386" spans="3:11" x14ac:dyDescent="0.2">
      <c r="C1386" s="140">
        <f t="shared" si="67"/>
        <v>102</v>
      </c>
      <c r="D1386" s="141" t="str">
        <f t="shared" si="68"/>
        <v>Toán</v>
      </c>
      <c r="E1386" s="8" t="str">
        <f t="shared" si="69"/>
        <v>102Toán</v>
      </c>
      <c r="F1386" s="142">
        <v>102</v>
      </c>
      <c r="G1386" s="14" t="s">
        <v>6</v>
      </c>
      <c r="H1386" s="14"/>
      <c r="I1386" s="14"/>
      <c r="J1386" s="145" t="s">
        <v>644</v>
      </c>
      <c r="K1386" s="14" t="s">
        <v>899</v>
      </c>
    </row>
    <row r="1387" spans="3:11" x14ac:dyDescent="0.2">
      <c r="C1387" s="140">
        <f t="shared" si="67"/>
        <v>103</v>
      </c>
      <c r="D1387" s="141" t="str">
        <f t="shared" si="68"/>
        <v>Toán</v>
      </c>
      <c r="E1387" s="8" t="str">
        <f t="shared" si="69"/>
        <v>103Toán</v>
      </c>
      <c r="F1387" s="142">
        <v>103</v>
      </c>
      <c r="G1387" s="14" t="s">
        <v>6</v>
      </c>
      <c r="H1387" s="14"/>
      <c r="I1387" s="14"/>
      <c r="J1387" s="145" t="s">
        <v>640</v>
      </c>
      <c r="K1387" s="14" t="s">
        <v>899</v>
      </c>
    </row>
    <row r="1388" spans="3:11" x14ac:dyDescent="0.2">
      <c r="C1388" s="140">
        <f t="shared" si="67"/>
        <v>104</v>
      </c>
      <c r="D1388" s="141" t="str">
        <f t="shared" si="68"/>
        <v>Toán</v>
      </c>
      <c r="E1388" s="8" t="str">
        <f t="shared" si="69"/>
        <v>104Toán</v>
      </c>
      <c r="F1388" s="142">
        <v>104</v>
      </c>
      <c r="G1388" s="14" t="s">
        <v>6</v>
      </c>
      <c r="H1388" s="14"/>
      <c r="I1388" s="14"/>
      <c r="J1388" s="145" t="s">
        <v>106</v>
      </c>
      <c r="K1388" s="14" t="s">
        <v>899</v>
      </c>
    </row>
    <row r="1389" spans="3:11" x14ac:dyDescent="0.2">
      <c r="C1389" s="140">
        <f t="shared" si="67"/>
        <v>105</v>
      </c>
      <c r="D1389" s="141" t="str">
        <f t="shared" si="68"/>
        <v>Toán</v>
      </c>
      <c r="E1389" s="8" t="str">
        <f t="shared" si="69"/>
        <v>105Toán</v>
      </c>
      <c r="F1389" s="142">
        <v>105</v>
      </c>
      <c r="G1389" s="14" t="s">
        <v>6</v>
      </c>
      <c r="H1389" s="14"/>
      <c r="I1389" s="14"/>
      <c r="J1389" s="145" t="s">
        <v>106</v>
      </c>
      <c r="K1389" s="14" t="s">
        <v>899</v>
      </c>
    </row>
    <row r="1390" spans="3:11" x14ac:dyDescent="0.2">
      <c r="C1390" s="140">
        <f t="shared" si="67"/>
        <v>106</v>
      </c>
      <c r="D1390" s="141" t="str">
        <f t="shared" si="68"/>
        <v>Toán</v>
      </c>
      <c r="E1390" s="8" t="str">
        <f t="shared" si="69"/>
        <v>106Toán</v>
      </c>
      <c r="F1390" s="142">
        <v>106</v>
      </c>
      <c r="G1390" s="14" t="s">
        <v>6</v>
      </c>
      <c r="H1390" s="14"/>
      <c r="I1390" s="14"/>
      <c r="J1390" s="145" t="s">
        <v>92</v>
      </c>
      <c r="K1390" s="14" t="s">
        <v>899</v>
      </c>
    </row>
    <row r="1391" spans="3:11" x14ac:dyDescent="0.2">
      <c r="C1391" s="140">
        <f t="shared" si="67"/>
        <v>107</v>
      </c>
      <c r="D1391" s="141" t="str">
        <f t="shared" si="68"/>
        <v>Toán</v>
      </c>
      <c r="E1391" s="8" t="str">
        <f t="shared" si="69"/>
        <v>107Toán</v>
      </c>
      <c r="F1391" s="142">
        <v>107</v>
      </c>
      <c r="G1391" s="14" t="s">
        <v>6</v>
      </c>
      <c r="H1391" s="14"/>
      <c r="I1391" s="14"/>
      <c r="J1391" s="145" t="s">
        <v>645</v>
      </c>
      <c r="K1391" s="14" t="s">
        <v>899</v>
      </c>
    </row>
    <row r="1392" spans="3:11" x14ac:dyDescent="0.2">
      <c r="C1392" s="140">
        <f t="shared" si="67"/>
        <v>108</v>
      </c>
      <c r="D1392" s="141" t="str">
        <f t="shared" si="68"/>
        <v>Toán</v>
      </c>
      <c r="E1392" s="8" t="str">
        <f t="shared" si="69"/>
        <v>108Toán</v>
      </c>
      <c r="F1392" s="142">
        <v>108</v>
      </c>
      <c r="G1392" s="14" t="s">
        <v>6</v>
      </c>
      <c r="H1392" s="14"/>
      <c r="I1392" s="14"/>
      <c r="J1392" s="145" t="s">
        <v>646</v>
      </c>
      <c r="K1392" s="14" t="s">
        <v>899</v>
      </c>
    </row>
    <row r="1393" spans="3:11" x14ac:dyDescent="0.2">
      <c r="C1393" s="140">
        <f t="shared" si="67"/>
        <v>109</v>
      </c>
      <c r="D1393" s="141" t="str">
        <f t="shared" si="68"/>
        <v>Toán</v>
      </c>
      <c r="E1393" s="8" t="str">
        <f t="shared" si="69"/>
        <v>109Toán</v>
      </c>
      <c r="F1393" s="142">
        <v>109</v>
      </c>
      <c r="G1393" s="14" t="s">
        <v>6</v>
      </c>
      <c r="H1393" s="14"/>
      <c r="I1393" s="14"/>
      <c r="J1393" s="145" t="s">
        <v>647</v>
      </c>
      <c r="K1393" s="14" t="s">
        <v>899</v>
      </c>
    </row>
    <row r="1394" spans="3:11" x14ac:dyDescent="0.2">
      <c r="C1394" s="140">
        <f t="shared" si="67"/>
        <v>110</v>
      </c>
      <c r="D1394" s="141" t="str">
        <f t="shared" si="68"/>
        <v>Toán</v>
      </c>
      <c r="E1394" s="8" t="str">
        <f t="shared" si="69"/>
        <v>110Toán</v>
      </c>
      <c r="F1394" s="142">
        <v>110</v>
      </c>
      <c r="G1394" s="14" t="s">
        <v>6</v>
      </c>
      <c r="H1394" s="14"/>
      <c r="I1394" s="14"/>
      <c r="J1394" s="145" t="s">
        <v>640</v>
      </c>
      <c r="K1394" s="14" t="s">
        <v>899</v>
      </c>
    </row>
    <row r="1395" spans="3:11" x14ac:dyDescent="0.2">
      <c r="C1395" s="140">
        <f t="shared" si="67"/>
        <v>111</v>
      </c>
      <c r="D1395" s="141" t="str">
        <f t="shared" si="68"/>
        <v>Toán</v>
      </c>
      <c r="E1395" s="8" t="str">
        <f t="shared" si="69"/>
        <v>111Toán</v>
      </c>
      <c r="F1395" s="142">
        <v>111</v>
      </c>
      <c r="G1395" s="14" t="s">
        <v>6</v>
      </c>
      <c r="H1395" s="14"/>
      <c r="I1395" s="14"/>
      <c r="J1395" s="145" t="s">
        <v>648</v>
      </c>
      <c r="K1395" s="14" t="s">
        <v>899</v>
      </c>
    </row>
    <row r="1396" spans="3:11" x14ac:dyDescent="0.2">
      <c r="C1396" s="140">
        <f t="shared" si="67"/>
        <v>112</v>
      </c>
      <c r="D1396" s="141" t="str">
        <f t="shared" si="68"/>
        <v>Toán</v>
      </c>
      <c r="E1396" s="8" t="str">
        <f t="shared" si="69"/>
        <v>112Toán</v>
      </c>
      <c r="F1396" s="142">
        <v>112</v>
      </c>
      <c r="G1396" s="14" t="s">
        <v>6</v>
      </c>
      <c r="H1396" s="14"/>
      <c r="I1396" s="14"/>
      <c r="J1396" s="145" t="s">
        <v>649</v>
      </c>
      <c r="K1396" s="14" t="s">
        <v>899</v>
      </c>
    </row>
    <row r="1397" spans="3:11" x14ac:dyDescent="0.2">
      <c r="C1397" s="140">
        <f t="shared" si="67"/>
        <v>113</v>
      </c>
      <c r="D1397" s="141" t="str">
        <f t="shared" si="68"/>
        <v>Toán</v>
      </c>
      <c r="E1397" s="8" t="str">
        <f t="shared" si="69"/>
        <v>113Toán</v>
      </c>
      <c r="F1397" s="142">
        <v>113</v>
      </c>
      <c r="G1397" s="14" t="s">
        <v>6</v>
      </c>
      <c r="H1397" s="14"/>
      <c r="I1397" s="14"/>
      <c r="J1397" s="145" t="s">
        <v>650</v>
      </c>
      <c r="K1397" s="14" t="s">
        <v>899</v>
      </c>
    </row>
    <row r="1398" spans="3:11" x14ac:dyDescent="0.2">
      <c r="C1398" s="140">
        <f t="shared" si="67"/>
        <v>114</v>
      </c>
      <c r="D1398" s="141" t="str">
        <f t="shared" si="68"/>
        <v>Toán</v>
      </c>
      <c r="E1398" s="8" t="str">
        <f t="shared" si="69"/>
        <v>114Toán</v>
      </c>
      <c r="F1398" s="142">
        <v>114</v>
      </c>
      <c r="G1398" s="14" t="s">
        <v>6</v>
      </c>
      <c r="H1398" s="14"/>
      <c r="I1398" s="14"/>
      <c r="J1398" s="145" t="s">
        <v>105</v>
      </c>
      <c r="K1398" s="14" t="s">
        <v>899</v>
      </c>
    </row>
    <row r="1399" spans="3:11" x14ac:dyDescent="0.2">
      <c r="C1399" s="140">
        <f t="shared" si="67"/>
        <v>115</v>
      </c>
      <c r="D1399" s="141" t="str">
        <f t="shared" si="68"/>
        <v>Toán</v>
      </c>
      <c r="E1399" s="8" t="str">
        <f t="shared" si="69"/>
        <v>115Toán</v>
      </c>
      <c r="F1399" s="142">
        <v>115</v>
      </c>
      <c r="G1399" s="14" t="s">
        <v>6</v>
      </c>
      <c r="H1399" s="14"/>
      <c r="I1399" s="14"/>
      <c r="J1399" s="145" t="s">
        <v>651</v>
      </c>
      <c r="K1399" s="14" t="s">
        <v>899</v>
      </c>
    </row>
    <row r="1400" spans="3:11" x14ac:dyDescent="0.2">
      <c r="C1400" s="140">
        <f t="shared" si="67"/>
        <v>116</v>
      </c>
      <c r="D1400" s="141" t="str">
        <f t="shared" si="68"/>
        <v>Toán</v>
      </c>
      <c r="E1400" s="8" t="str">
        <f t="shared" si="69"/>
        <v>116Toán</v>
      </c>
      <c r="F1400" s="142">
        <v>116</v>
      </c>
      <c r="G1400" s="14" t="s">
        <v>6</v>
      </c>
      <c r="H1400" s="14"/>
      <c r="I1400" s="14"/>
      <c r="J1400" s="145" t="s">
        <v>640</v>
      </c>
      <c r="K1400" s="14" t="s">
        <v>899</v>
      </c>
    </row>
    <row r="1401" spans="3:11" x14ac:dyDescent="0.2">
      <c r="C1401" s="140">
        <f t="shared" si="67"/>
        <v>117</v>
      </c>
      <c r="D1401" s="141" t="str">
        <f t="shared" si="68"/>
        <v>Toán</v>
      </c>
      <c r="E1401" s="8" t="str">
        <f t="shared" si="69"/>
        <v>117Toán</v>
      </c>
      <c r="F1401" s="142">
        <v>117</v>
      </c>
      <c r="G1401" s="14" t="s">
        <v>6</v>
      </c>
      <c r="H1401" s="14"/>
      <c r="I1401" s="14"/>
      <c r="J1401" s="145" t="s">
        <v>652</v>
      </c>
      <c r="K1401" s="14" t="s">
        <v>899</v>
      </c>
    </row>
    <row r="1402" spans="3:11" x14ac:dyDescent="0.2">
      <c r="C1402" s="140">
        <f t="shared" si="67"/>
        <v>118</v>
      </c>
      <c r="D1402" s="141" t="str">
        <f t="shared" si="68"/>
        <v>Toán</v>
      </c>
      <c r="E1402" s="8" t="str">
        <f t="shared" si="69"/>
        <v>118Toán</v>
      </c>
      <c r="F1402" s="142">
        <v>118</v>
      </c>
      <c r="G1402" s="14" t="s">
        <v>6</v>
      </c>
      <c r="H1402" s="14"/>
      <c r="I1402" s="14"/>
      <c r="J1402" s="145" t="s">
        <v>653</v>
      </c>
      <c r="K1402" s="14" t="s">
        <v>899</v>
      </c>
    </row>
    <row r="1403" spans="3:11" x14ac:dyDescent="0.2">
      <c r="C1403" s="140">
        <f t="shared" si="67"/>
        <v>119</v>
      </c>
      <c r="D1403" s="141" t="str">
        <f t="shared" si="68"/>
        <v>Toán</v>
      </c>
      <c r="E1403" s="8" t="str">
        <f t="shared" si="69"/>
        <v>119Toán</v>
      </c>
      <c r="F1403" s="142">
        <v>119</v>
      </c>
      <c r="G1403" s="14" t="s">
        <v>6</v>
      </c>
      <c r="H1403" s="14"/>
      <c r="I1403" s="14"/>
      <c r="J1403" s="145" t="s">
        <v>640</v>
      </c>
      <c r="K1403" s="14" t="s">
        <v>899</v>
      </c>
    </row>
    <row r="1404" spans="3:11" x14ac:dyDescent="0.2">
      <c r="C1404" s="140">
        <f t="shared" si="67"/>
        <v>120</v>
      </c>
      <c r="D1404" s="141" t="str">
        <f t="shared" si="68"/>
        <v>Toán</v>
      </c>
      <c r="E1404" s="8" t="str">
        <f t="shared" si="69"/>
        <v>120Toán</v>
      </c>
      <c r="F1404" s="142">
        <v>120</v>
      </c>
      <c r="G1404" s="14" t="s">
        <v>6</v>
      </c>
      <c r="H1404" s="14"/>
      <c r="I1404" s="14"/>
      <c r="J1404" s="145" t="s">
        <v>654</v>
      </c>
      <c r="K1404" s="14" t="s">
        <v>899</v>
      </c>
    </row>
    <row r="1405" spans="3:11" x14ac:dyDescent="0.2">
      <c r="C1405" s="140">
        <f t="shared" si="67"/>
        <v>121</v>
      </c>
      <c r="D1405" s="141" t="str">
        <f t="shared" si="68"/>
        <v>Toán</v>
      </c>
      <c r="E1405" s="8" t="str">
        <f t="shared" si="69"/>
        <v>121Toán</v>
      </c>
      <c r="F1405" s="142">
        <v>121</v>
      </c>
      <c r="G1405" s="14" t="s">
        <v>6</v>
      </c>
      <c r="H1405" s="14"/>
      <c r="I1405" s="14"/>
      <c r="J1405" s="145" t="s">
        <v>655</v>
      </c>
      <c r="K1405" s="14" t="s">
        <v>899</v>
      </c>
    </row>
    <row r="1406" spans="3:11" x14ac:dyDescent="0.2">
      <c r="C1406" s="140">
        <f t="shared" si="67"/>
        <v>122</v>
      </c>
      <c r="D1406" s="141" t="str">
        <f t="shared" si="68"/>
        <v>Toán</v>
      </c>
      <c r="E1406" s="8" t="str">
        <f t="shared" si="69"/>
        <v>122Toán</v>
      </c>
      <c r="F1406" s="142">
        <v>122</v>
      </c>
      <c r="G1406" s="14" t="s">
        <v>6</v>
      </c>
      <c r="H1406" s="14"/>
      <c r="I1406" s="14"/>
      <c r="J1406" s="145" t="s">
        <v>640</v>
      </c>
      <c r="K1406" s="14" t="s">
        <v>899</v>
      </c>
    </row>
    <row r="1407" spans="3:11" x14ac:dyDescent="0.2">
      <c r="C1407" s="140">
        <f t="shared" si="67"/>
        <v>123</v>
      </c>
      <c r="D1407" s="141" t="str">
        <f t="shared" si="68"/>
        <v>Toán</v>
      </c>
      <c r="E1407" s="8" t="str">
        <f t="shared" si="69"/>
        <v>123Toán</v>
      </c>
      <c r="F1407" s="142">
        <v>123</v>
      </c>
      <c r="G1407" s="14" t="s">
        <v>6</v>
      </c>
      <c r="H1407" s="14"/>
      <c r="I1407" s="14"/>
      <c r="J1407" s="145" t="s">
        <v>106</v>
      </c>
      <c r="K1407" s="14" t="s">
        <v>899</v>
      </c>
    </row>
    <row r="1408" spans="3:11" x14ac:dyDescent="0.2">
      <c r="C1408" s="140">
        <f t="shared" si="67"/>
        <v>124</v>
      </c>
      <c r="D1408" s="141" t="str">
        <f t="shared" si="68"/>
        <v>Toán</v>
      </c>
      <c r="E1408" s="8" t="str">
        <f t="shared" si="69"/>
        <v>124Toán</v>
      </c>
      <c r="F1408" s="142">
        <v>124</v>
      </c>
      <c r="G1408" s="14" t="s">
        <v>6</v>
      </c>
      <c r="H1408" s="14"/>
      <c r="I1408" s="14"/>
      <c r="J1408" s="145" t="s">
        <v>656</v>
      </c>
      <c r="K1408" s="14" t="s">
        <v>899</v>
      </c>
    </row>
    <row r="1409" spans="3:11" x14ac:dyDescent="0.2">
      <c r="C1409" s="140">
        <f t="shared" si="67"/>
        <v>125</v>
      </c>
      <c r="D1409" s="141" t="str">
        <f t="shared" si="68"/>
        <v>Toán</v>
      </c>
      <c r="E1409" s="8" t="str">
        <f t="shared" si="69"/>
        <v>125Toán</v>
      </c>
      <c r="F1409" s="142">
        <v>125</v>
      </c>
      <c r="G1409" s="14" t="s">
        <v>6</v>
      </c>
      <c r="H1409" s="14"/>
      <c r="I1409" s="14"/>
      <c r="J1409" s="145" t="s">
        <v>657</v>
      </c>
      <c r="K1409" s="14" t="s">
        <v>899</v>
      </c>
    </row>
    <row r="1410" spans="3:11" x14ac:dyDescent="0.2">
      <c r="C1410" s="140">
        <f t="shared" si="67"/>
        <v>126</v>
      </c>
      <c r="D1410" s="141" t="str">
        <f t="shared" si="68"/>
        <v>Toán</v>
      </c>
      <c r="E1410" s="8" t="str">
        <f t="shared" si="69"/>
        <v>126Toán</v>
      </c>
      <c r="F1410" s="142">
        <v>126</v>
      </c>
      <c r="G1410" s="14" t="s">
        <v>6</v>
      </c>
      <c r="H1410" s="14"/>
      <c r="I1410" s="14"/>
      <c r="J1410" s="145" t="s">
        <v>640</v>
      </c>
      <c r="K1410" s="14" t="s">
        <v>899</v>
      </c>
    </row>
    <row r="1411" spans="3:11" x14ac:dyDescent="0.2">
      <c r="C1411" s="140">
        <f t="shared" si="67"/>
        <v>127</v>
      </c>
      <c r="D1411" s="141" t="str">
        <f t="shared" si="68"/>
        <v>Toán</v>
      </c>
      <c r="E1411" s="8" t="str">
        <f t="shared" si="69"/>
        <v>127Toán</v>
      </c>
      <c r="F1411" s="142">
        <v>127</v>
      </c>
      <c r="G1411" s="14" t="s">
        <v>6</v>
      </c>
      <c r="H1411" s="14"/>
      <c r="I1411" s="14"/>
      <c r="J1411" s="145" t="s">
        <v>658</v>
      </c>
      <c r="K1411" s="14" t="s">
        <v>899</v>
      </c>
    </row>
    <row r="1412" spans="3:11" x14ac:dyDescent="0.2">
      <c r="C1412" s="140">
        <f t="shared" si="67"/>
        <v>128</v>
      </c>
      <c r="D1412" s="141" t="str">
        <f t="shared" si="68"/>
        <v>Toán</v>
      </c>
      <c r="E1412" s="8" t="str">
        <f t="shared" si="69"/>
        <v>128Toán</v>
      </c>
      <c r="F1412" s="142">
        <v>128</v>
      </c>
      <c r="G1412" s="14" t="s">
        <v>6</v>
      </c>
      <c r="H1412" s="14"/>
      <c r="I1412" s="14"/>
      <c r="J1412" s="145" t="s">
        <v>640</v>
      </c>
      <c r="K1412" s="14" t="s">
        <v>899</v>
      </c>
    </row>
    <row r="1413" spans="3:11" x14ac:dyDescent="0.2">
      <c r="C1413" s="140">
        <f t="shared" si="67"/>
        <v>129</v>
      </c>
      <c r="D1413" s="141" t="str">
        <f t="shared" si="68"/>
        <v>Toán</v>
      </c>
      <c r="E1413" s="8" t="str">
        <f t="shared" si="69"/>
        <v>129Toán</v>
      </c>
      <c r="F1413" s="142">
        <v>129</v>
      </c>
      <c r="G1413" s="14" t="s">
        <v>6</v>
      </c>
      <c r="H1413" s="14"/>
      <c r="I1413" s="14"/>
      <c r="J1413" s="145" t="s">
        <v>659</v>
      </c>
      <c r="K1413" s="14" t="s">
        <v>899</v>
      </c>
    </row>
    <row r="1414" spans="3:11" x14ac:dyDescent="0.2">
      <c r="C1414" s="140">
        <f t="shared" si="67"/>
        <v>130</v>
      </c>
      <c r="D1414" s="141" t="str">
        <f t="shared" si="68"/>
        <v>Toán</v>
      </c>
      <c r="E1414" s="8" t="str">
        <f t="shared" si="69"/>
        <v>130Toán</v>
      </c>
      <c r="F1414" s="142">
        <v>130</v>
      </c>
      <c r="G1414" s="14" t="s">
        <v>6</v>
      </c>
      <c r="H1414" s="14"/>
      <c r="I1414" s="14"/>
      <c r="J1414" s="145" t="s">
        <v>660</v>
      </c>
      <c r="K1414" s="14" t="s">
        <v>899</v>
      </c>
    </row>
    <row r="1415" spans="3:11" x14ac:dyDescent="0.2">
      <c r="C1415" s="140">
        <f t="shared" si="67"/>
        <v>131</v>
      </c>
      <c r="D1415" s="141" t="str">
        <f t="shared" si="68"/>
        <v>Toán</v>
      </c>
      <c r="E1415" s="8" t="str">
        <f t="shared" si="69"/>
        <v>131Toán</v>
      </c>
      <c r="F1415" s="142">
        <v>131</v>
      </c>
      <c r="G1415" s="14" t="s">
        <v>6</v>
      </c>
      <c r="H1415" s="14"/>
      <c r="I1415" s="14"/>
      <c r="J1415" s="145" t="s">
        <v>661</v>
      </c>
      <c r="K1415" s="14" t="s">
        <v>899</v>
      </c>
    </row>
    <row r="1416" spans="3:11" x14ac:dyDescent="0.2">
      <c r="C1416" s="140">
        <f t="shared" si="67"/>
        <v>132</v>
      </c>
      <c r="D1416" s="141" t="str">
        <f t="shared" si="68"/>
        <v>Toán</v>
      </c>
      <c r="E1416" s="8" t="str">
        <f t="shared" si="69"/>
        <v>132Toán</v>
      </c>
      <c r="F1416" s="142">
        <v>132</v>
      </c>
      <c r="G1416" s="14" t="s">
        <v>6</v>
      </c>
      <c r="H1416" s="14"/>
      <c r="I1416" s="14"/>
      <c r="J1416" s="145" t="s">
        <v>662</v>
      </c>
      <c r="K1416" s="14" t="s">
        <v>899</v>
      </c>
    </row>
    <row r="1417" spans="3:11" x14ac:dyDescent="0.2">
      <c r="C1417" s="140">
        <f t="shared" si="67"/>
        <v>133</v>
      </c>
      <c r="D1417" s="141" t="str">
        <f t="shared" si="68"/>
        <v>Toán</v>
      </c>
      <c r="E1417" s="8" t="str">
        <f t="shared" si="69"/>
        <v>133Toán</v>
      </c>
      <c r="F1417" s="142">
        <v>133</v>
      </c>
      <c r="G1417" s="14" t="s">
        <v>6</v>
      </c>
      <c r="H1417" s="14"/>
      <c r="I1417" s="14"/>
      <c r="J1417" s="145" t="s">
        <v>640</v>
      </c>
      <c r="K1417" s="14" t="s">
        <v>899</v>
      </c>
    </row>
    <row r="1418" spans="3:11" x14ac:dyDescent="0.2">
      <c r="C1418" s="140">
        <f t="shared" si="67"/>
        <v>134</v>
      </c>
      <c r="D1418" s="141" t="str">
        <f t="shared" si="68"/>
        <v>Toán</v>
      </c>
      <c r="E1418" s="8" t="str">
        <f t="shared" si="69"/>
        <v>134Toán</v>
      </c>
      <c r="F1418" s="142">
        <v>134</v>
      </c>
      <c r="G1418" s="14" t="s">
        <v>6</v>
      </c>
      <c r="H1418" s="14"/>
      <c r="I1418" s="14"/>
      <c r="J1418" s="145" t="s">
        <v>106</v>
      </c>
      <c r="K1418" s="14" t="s">
        <v>899</v>
      </c>
    </row>
    <row r="1419" spans="3:11" x14ac:dyDescent="0.2">
      <c r="C1419" s="140">
        <f t="shared" ref="C1419:C1467" si="70">IF(G1419&lt;&gt;G1418,1,C1418+1)</f>
        <v>135</v>
      </c>
      <c r="D1419" s="141" t="str">
        <f t="shared" si="68"/>
        <v>Toán</v>
      </c>
      <c r="E1419" s="8" t="str">
        <f t="shared" si="69"/>
        <v>135Toán</v>
      </c>
      <c r="F1419" s="142">
        <v>135</v>
      </c>
      <c r="G1419" s="14" t="s">
        <v>6</v>
      </c>
      <c r="H1419" s="14"/>
      <c r="I1419" s="14"/>
      <c r="J1419" s="145" t="s">
        <v>106</v>
      </c>
      <c r="K1419" s="14" t="s">
        <v>899</v>
      </c>
    </row>
    <row r="1420" spans="3:11" x14ac:dyDescent="0.2">
      <c r="C1420" s="140">
        <f t="shared" si="70"/>
        <v>136</v>
      </c>
      <c r="D1420" s="141" t="str">
        <f t="shared" si="68"/>
        <v>Toán</v>
      </c>
      <c r="E1420" s="8" t="str">
        <f t="shared" si="69"/>
        <v>136Toán</v>
      </c>
      <c r="F1420" s="142">
        <v>136</v>
      </c>
      <c r="G1420" s="14" t="s">
        <v>6</v>
      </c>
      <c r="H1420" s="14"/>
      <c r="I1420" s="14"/>
      <c r="J1420" s="145" t="s">
        <v>663</v>
      </c>
      <c r="K1420" s="14" t="s">
        <v>899</v>
      </c>
    </row>
    <row r="1421" spans="3:11" x14ac:dyDescent="0.2">
      <c r="C1421" s="140">
        <f t="shared" si="70"/>
        <v>137</v>
      </c>
      <c r="D1421" s="141" t="str">
        <f t="shared" si="68"/>
        <v>Toán</v>
      </c>
      <c r="E1421" s="8" t="str">
        <f t="shared" si="69"/>
        <v>137Toán</v>
      </c>
      <c r="F1421" s="142">
        <v>137</v>
      </c>
      <c r="G1421" s="14" t="s">
        <v>6</v>
      </c>
      <c r="H1421" s="14"/>
      <c r="I1421" s="14"/>
      <c r="J1421" s="145" t="s">
        <v>664</v>
      </c>
      <c r="K1421" s="14" t="s">
        <v>899</v>
      </c>
    </row>
    <row r="1422" spans="3:11" x14ac:dyDescent="0.2">
      <c r="C1422" s="140">
        <f t="shared" si="70"/>
        <v>138</v>
      </c>
      <c r="D1422" s="141" t="str">
        <f t="shared" si="68"/>
        <v>Toán</v>
      </c>
      <c r="E1422" s="8" t="str">
        <f t="shared" si="69"/>
        <v>138Toán</v>
      </c>
      <c r="F1422" s="142">
        <v>138</v>
      </c>
      <c r="G1422" s="14" t="s">
        <v>6</v>
      </c>
      <c r="H1422" s="14"/>
      <c r="I1422" s="14"/>
      <c r="J1422" s="145" t="s">
        <v>665</v>
      </c>
      <c r="K1422" s="14" t="s">
        <v>899</v>
      </c>
    </row>
    <row r="1423" spans="3:11" x14ac:dyDescent="0.2">
      <c r="C1423" s="140">
        <f t="shared" si="70"/>
        <v>139</v>
      </c>
      <c r="D1423" s="141" t="str">
        <f t="shared" si="68"/>
        <v>Toán</v>
      </c>
      <c r="E1423" s="8" t="str">
        <f t="shared" si="69"/>
        <v>139Toán</v>
      </c>
      <c r="F1423" s="142">
        <v>139</v>
      </c>
      <c r="G1423" s="14" t="s">
        <v>6</v>
      </c>
      <c r="H1423" s="14"/>
      <c r="I1423" s="14"/>
      <c r="J1423" s="145" t="s">
        <v>666</v>
      </c>
      <c r="K1423" s="14" t="s">
        <v>899</v>
      </c>
    </row>
    <row r="1424" spans="3:11" x14ac:dyDescent="0.2">
      <c r="C1424" s="140">
        <f t="shared" si="70"/>
        <v>140</v>
      </c>
      <c r="D1424" s="141" t="str">
        <f t="shared" si="68"/>
        <v>Toán</v>
      </c>
      <c r="E1424" s="8" t="str">
        <f t="shared" si="69"/>
        <v>140Toán</v>
      </c>
      <c r="F1424" s="142">
        <v>140</v>
      </c>
      <c r="G1424" s="14" t="s">
        <v>6</v>
      </c>
      <c r="H1424" s="14"/>
      <c r="I1424" s="14"/>
      <c r="J1424" s="145" t="s">
        <v>667</v>
      </c>
      <c r="K1424" s="14" t="s">
        <v>899</v>
      </c>
    </row>
    <row r="1425" spans="3:11" x14ac:dyDescent="0.2">
      <c r="C1425" s="140">
        <f t="shared" si="70"/>
        <v>141</v>
      </c>
      <c r="D1425" s="141" t="str">
        <f t="shared" si="68"/>
        <v>Toán</v>
      </c>
      <c r="E1425" s="8" t="str">
        <f t="shared" si="69"/>
        <v>141Toán</v>
      </c>
      <c r="F1425" s="142">
        <v>141</v>
      </c>
      <c r="G1425" s="14" t="s">
        <v>6</v>
      </c>
      <c r="H1425" s="14"/>
      <c r="I1425" s="14"/>
      <c r="J1425" s="145" t="s">
        <v>668</v>
      </c>
      <c r="K1425" s="14" t="s">
        <v>899</v>
      </c>
    </row>
    <row r="1426" spans="3:11" x14ac:dyDescent="0.2">
      <c r="C1426" s="140">
        <f t="shared" si="70"/>
        <v>142</v>
      </c>
      <c r="D1426" s="141" t="str">
        <f t="shared" si="68"/>
        <v>Toán</v>
      </c>
      <c r="E1426" s="8" t="str">
        <f t="shared" si="69"/>
        <v>142Toán</v>
      </c>
      <c r="F1426" s="142">
        <v>142</v>
      </c>
      <c r="G1426" s="14" t="s">
        <v>6</v>
      </c>
      <c r="H1426" s="14"/>
      <c r="I1426" s="14"/>
      <c r="J1426" s="145" t="s">
        <v>669</v>
      </c>
      <c r="K1426" s="14" t="s">
        <v>899</v>
      </c>
    </row>
    <row r="1427" spans="3:11" x14ac:dyDescent="0.2">
      <c r="C1427" s="140">
        <f t="shared" si="70"/>
        <v>143</v>
      </c>
      <c r="D1427" s="141" t="str">
        <f t="shared" si="68"/>
        <v>Toán</v>
      </c>
      <c r="E1427" s="8" t="str">
        <f t="shared" si="69"/>
        <v>143Toán</v>
      </c>
      <c r="F1427" s="142">
        <v>143</v>
      </c>
      <c r="G1427" s="14" t="s">
        <v>6</v>
      </c>
      <c r="H1427" s="14"/>
      <c r="I1427" s="14"/>
      <c r="J1427" s="145" t="s">
        <v>670</v>
      </c>
      <c r="K1427" s="14" t="s">
        <v>899</v>
      </c>
    </row>
    <row r="1428" spans="3:11" x14ac:dyDescent="0.2">
      <c r="C1428" s="140">
        <f t="shared" si="70"/>
        <v>144</v>
      </c>
      <c r="D1428" s="141" t="str">
        <f t="shared" si="68"/>
        <v>Toán</v>
      </c>
      <c r="E1428" s="8" t="str">
        <f t="shared" si="69"/>
        <v>144Toán</v>
      </c>
      <c r="F1428" s="142">
        <v>144</v>
      </c>
      <c r="G1428" s="14" t="s">
        <v>6</v>
      </c>
      <c r="H1428" s="14"/>
      <c r="I1428" s="14"/>
      <c r="J1428" s="145" t="s">
        <v>640</v>
      </c>
      <c r="K1428" s="14" t="s">
        <v>899</v>
      </c>
    </row>
    <row r="1429" spans="3:11" x14ac:dyDescent="0.2">
      <c r="C1429" s="140">
        <f t="shared" si="70"/>
        <v>145</v>
      </c>
      <c r="D1429" s="141" t="str">
        <f t="shared" si="68"/>
        <v>Toán</v>
      </c>
      <c r="E1429" s="8" t="str">
        <f t="shared" si="69"/>
        <v>145Toán</v>
      </c>
      <c r="F1429" s="142">
        <v>145</v>
      </c>
      <c r="G1429" s="14" t="s">
        <v>6</v>
      </c>
      <c r="H1429" s="14"/>
      <c r="I1429" s="14"/>
      <c r="J1429" s="145" t="s">
        <v>671</v>
      </c>
      <c r="K1429" s="14" t="s">
        <v>899</v>
      </c>
    </row>
    <row r="1430" spans="3:11" x14ac:dyDescent="0.2">
      <c r="C1430" s="140">
        <f t="shared" si="70"/>
        <v>146</v>
      </c>
      <c r="D1430" s="141" t="str">
        <f t="shared" si="68"/>
        <v>Toán</v>
      </c>
      <c r="E1430" s="8" t="str">
        <f t="shared" si="69"/>
        <v>146Toán</v>
      </c>
      <c r="F1430" s="142">
        <v>146</v>
      </c>
      <c r="G1430" s="14" t="s">
        <v>6</v>
      </c>
      <c r="H1430" s="14"/>
      <c r="I1430" s="14"/>
      <c r="J1430" s="145" t="s">
        <v>672</v>
      </c>
      <c r="K1430" s="14" t="s">
        <v>899</v>
      </c>
    </row>
    <row r="1431" spans="3:11" x14ac:dyDescent="0.2">
      <c r="C1431" s="140">
        <f t="shared" si="70"/>
        <v>147</v>
      </c>
      <c r="D1431" s="141" t="str">
        <f t="shared" si="68"/>
        <v>Toán</v>
      </c>
      <c r="E1431" s="8" t="str">
        <f t="shared" si="69"/>
        <v>147Toán</v>
      </c>
      <c r="F1431" s="142">
        <v>147</v>
      </c>
      <c r="G1431" s="14" t="s">
        <v>6</v>
      </c>
      <c r="H1431" s="14"/>
      <c r="I1431" s="14"/>
      <c r="J1431" s="145" t="s">
        <v>673</v>
      </c>
      <c r="K1431" s="14" t="s">
        <v>899</v>
      </c>
    </row>
    <row r="1432" spans="3:11" x14ac:dyDescent="0.2">
      <c r="C1432" s="140">
        <f t="shared" si="70"/>
        <v>148</v>
      </c>
      <c r="D1432" s="141" t="str">
        <f t="shared" si="68"/>
        <v>Toán</v>
      </c>
      <c r="E1432" s="8" t="str">
        <f t="shared" si="69"/>
        <v>148Toán</v>
      </c>
      <c r="F1432" s="142">
        <v>148</v>
      </c>
      <c r="G1432" s="14" t="s">
        <v>6</v>
      </c>
      <c r="H1432" s="14"/>
      <c r="I1432" s="14"/>
      <c r="J1432" s="145" t="s">
        <v>105</v>
      </c>
      <c r="K1432" s="14" t="s">
        <v>899</v>
      </c>
    </row>
    <row r="1433" spans="3:11" x14ac:dyDescent="0.2">
      <c r="C1433" s="140">
        <f t="shared" si="70"/>
        <v>149</v>
      </c>
      <c r="D1433" s="141" t="str">
        <f t="shared" si="68"/>
        <v>Toán</v>
      </c>
      <c r="E1433" s="8" t="str">
        <f t="shared" si="69"/>
        <v>149Toán</v>
      </c>
      <c r="F1433" s="142">
        <v>149</v>
      </c>
      <c r="G1433" s="14" t="s">
        <v>6</v>
      </c>
      <c r="H1433" s="14"/>
      <c r="I1433" s="14"/>
      <c r="J1433" s="145" t="s">
        <v>674</v>
      </c>
      <c r="K1433" s="14" t="s">
        <v>899</v>
      </c>
    </row>
    <row r="1434" spans="3:11" x14ac:dyDescent="0.2">
      <c r="C1434" s="140">
        <f t="shared" si="70"/>
        <v>150</v>
      </c>
      <c r="D1434" s="141" t="str">
        <f t="shared" si="68"/>
        <v>Toán</v>
      </c>
      <c r="E1434" s="8" t="str">
        <f t="shared" si="69"/>
        <v>150Toán</v>
      </c>
      <c r="F1434" s="142">
        <v>150</v>
      </c>
      <c r="G1434" s="14" t="s">
        <v>6</v>
      </c>
      <c r="H1434" s="14"/>
      <c r="I1434" s="14"/>
      <c r="J1434" s="145" t="s">
        <v>675</v>
      </c>
      <c r="K1434" s="14" t="s">
        <v>899</v>
      </c>
    </row>
    <row r="1435" spans="3:11" x14ac:dyDescent="0.2">
      <c r="C1435" s="140">
        <f t="shared" si="70"/>
        <v>151</v>
      </c>
      <c r="D1435" s="141" t="str">
        <f t="shared" si="68"/>
        <v>Toán</v>
      </c>
      <c r="E1435" s="8" t="str">
        <f t="shared" si="69"/>
        <v>151Toán</v>
      </c>
      <c r="F1435" s="142">
        <v>151</v>
      </c>
      <c r="G1435" s="14" t="s">
        <v>6</v>
      </c>
      <c r="H1435" s="14"/>
      <c r="I1435" s="14"/>
      <c r="J1435" s="145" t="s">
        <v>105</v>
      </c>
      <c r="K1435" s="14" t="s">
        <v>899</v>
      </c>
    </row>
    <row r="1436" spans="3:11" x14ac:dyDescent="0.2">
      <c r="C1436" s="140">
        <f t="shared" si="70"/>
        <v>152</v>
      </c>
      <c r="D1436" s="141" t="str">
        <f t="shared" si="68"/>
        <v>Toán</v>
      </c>
      <c r="E1436" s="8" t="str">
        <f t="shared" si="69"/>
        <v>152Toán</v>
      </c>
      <c r="F1436" s="142">
        <v>152</v>
      </c>
      <c r="G1436" s="14" t="s">
        <v>6</v>
      </c>
      <c r="H1436" s="14"/>
      <c r="I1436" s="14"/>
      <c r="J1436" s="145" t="s">
        <v>676</v>
      </c>
      <c r="K1436" s="14" t="s">
        <v>899</v>
      </c>
    </row>
    <row r="1437" spans="3:11" x14ac:dyDescent="0.2">
      <c r="C1437" s="140">
        <f t="shared" si="70"/>
        <v>153</v>
      </c>
      <c r="D1437" s="141" t="str">
        <f t="shared" ref="D1437:D1467" si="71">+VLOOKUP(G1437,$L$10:$M$50,2,0)</f>
        <v>Toán</v>
      </c>
      <c r="E1437" s="8" t="str">
        <f t="shared" ref="E1437:E1500" si="72">+C1437&amp;D1437</f>
        <v>153Toán</v>
      </c>
      <c r="F1437" s="142">
        <v>153</v>
      </c>
      <c r="G1437" s="14" t="s">
        <v>6</v>
      </c>
      <c r="H1437" s="14"/>
      <c r="I1437" s="14"/>
      <c r="J1437" s="145" t="s">
        <v>640</v>
      </c>
      <c r="K1437" s="14" t="s">
        <v>899</v>
      </c>
    </row>
    <row r="1438" spans="3:11" x14ac:dyDescent="0.2">
      <c r="C1438" s="140">
        <f t="shared" si="70"/>
        <v>154</v>
      </c>
      <c r="D1438" s="141" t="str">
        <f t="shared" si="71"/>
        <v>Toán</v>
      </c>
      <c r="E1438" s="8" t="str">
        <f t="shared" si="72"/>
        <v>154Toán</v>
      </c>
      <c r="F1438" s="142">
        <v>154</v>
      </c>
      <c r="G1438" s="14" t="s">
        <v>6</v>
      </c>
      <c r="H1438" s="14"/>
      <c r="I1438" s="14"/>
      <c r="J1438" s="145" t="s">
        <v>106</v>
      </c>
      <c r="K1438" s="14" t="s">
        <v>899</v>
      </c>
    </row>
    <row r="1439" spans="3:11" x14ac:dyDescent="0.2">
      <c r="C1439" s="140">
        <f t="shared" si="70"/>
        <v>155</v>
      </c>
      <c r="D1439" s="141" t="str">
        <f t="shared" si="71"/>
        <v>Toán</v>
      </c>
      <c r="E1439" s="8" t="str">
        <f t="shared" si="72"/>
        <v>155Toán</v>
      </c>
      <c r="F1439" s="142">
        <v>155</v>
      </c>
      <c r="G1439" s="14" t="s">
        <v>6</v>
      </c>
      <c r="H1439" s="14"/>
      <c r="I1439" s="14"/>
      <c r="J1439" s="145" t="s">
        <v>677</v>
      </c>
      <c r="K1439" s="14" t="s">
        <v>899</v>
      </c>
    </row>
    <row r="1440" spans="3:11" x14ac:dyDescent="0.2">
      <c r="C1440" s="140">
        <f t="shared" si="70"/>
        <v>156</v>
      </c>
      <c r="D1440" s="141" t="str">
        <f t="shared" si="71"/>
        <v>Toán</v>
      </c>
      <c r="E1440" s="8" t="str">
        <f t="shared" si="72"/>
        <v>156Toán</v>
      </c>
      <c r="F1440" s="142">
        <v>156</v>
      </c>
      <c r="G1440" s="14" t="s">
        <v>6</v>
      </c>
      <c r="H1440" s="14"/>
      <c r="I1440" s="14"/>
      <c r="J1440" s="145" t="s">
        <v>640</v>
      </c>
      <c r="K1440" s="14" t="s">
        <v>899</v>
      </c>
    </row>
    <row r="1441" spans="3:11" x14ac:dyDescent="0.2">
      <c r="C1441" s="140">
        <f t="shared" si="70"/>
        <v>157</v>
      </c>
      <c r="D1441" s="141" t="str">
        <f t="shared" si="71"/>
        <v>Toán</v>
      </c>
      <c r="E1441" s="8" t="str">
        <f t="shared" si="72"/>
        <v>157Toán</v>
      </c>
      <c r="F1441" s="142">
        <v>157</v>
      </c>
      <c r="G1441" s="14" t="s">
        <v>6</v>
      </c>
      <c r="H1441" s="14"/>
      <c r="I1441" s="14"/>
      <c r="J1441" s="145" t="s">
        <v>677</v>
      </c>
      <c r="K1441" s="14" t="s">
        <v>899</v>
      </c>
    </row>
    <row r="1442" spans="3:11" x14ac:dyDescent="0.2">
      <c r="C1442" s="140">
        <f t="shared" si="70"/>
        <v>158</v>
      </c>
      <c r="D1442" s="141" t="str">
        <f t="shared" si="71"/>
        <v>Toán</v>
      </c>
      <c r="E1442" s="8" t="str">
        <f t="shared" si="72"/>
        <v>158Toán</v>
      </c>
      <c r="F1442" s="142">
        <v>158</v>
      </c>
      <c r="G1442" s="14" t="s">
        <v>6</v>
      </c>
      <c r="H1442" s="14"/>
      <c r="I1442" s="14"/>
      <c r="J1442" s="145" t="s">
        <v>677</v>
      </c>
      <c r="K1442" s="14" t="s">
        <v>899</v>
      </c>
    </row>
    <row r="1443" spans="3:11" x14ac:dyDescent="0.2">
      <c r="C1443" s="140">
        <f t="shared" si="70"/>
        <v>159</v>
      </c>
      <c r="D1443" s="141" t="str">
        <f t="shared" si="71"/>
        <v>Toán</v>
      </c>
      <c r="E1443" s="8" t="str">
        <f t="shared" si="72"/>
        <v>159Toán</v>
      </c>
      <c r="F1443" s="142">
        <v>159</v>
      </c>
      <c r="G1443" s="14" t="s">
        <v>6</v>
      </c>
      <c r="H1443" s="14"/>
      <c r="I1443" s="14"/>
      <c r="J1443" s="145" t="s">
        <v>677</v>
      </c>
      <c r="K1443" s="14" t="s">
        <v>899</v>
      </c>
    </row>
    <row r="1444" spans="3:11" x14ac:dyDescent="0.2">
      <c r="C1444" s="140">
        <f t="shared" si="70"/>
        <v>160</v>
      </c>
      <c r="D1444" s="141" t="str">
        <f t="shared" si="71"/>
        <v>Toán</v>
      </c>
      <c r="E1444" s="8" t="str">
        <f t="shared" si="72"/>
        <v>160Toán</v>
      </c>
      <c r="F1444" s="142">
        <v>160</v>
      </c>
      <c r="G1444" s="14" t="s">
        <v>6</v>
      </c>
      <c r="H1444" s="14"/>
      <c r="I1444" s="14"/>
      <c r="J1444" s="145" t="s">
        <v>678</v>
      </c>
      <c r="K1444" s="14" t="s">
        <v>679</v>
      </c>
    </row>
    <row r="1445" spans="3:11" x14ac:dyDescent="0.2">
      <c r="C1445" s="140">
        <f t="shared" si="70"/>
        <v>161</v>
      </c>
      <c r="D1445" s="141" t="str">
        <f t="shared" si="71"/>
        <v>Toán</v>
      </c>
      <c r="E1445" s="8" t="str">
        <f t="shared" si="72"/>
        <v>161Toán</v>
      </c>
      <c r="F1445" s="142">
        <v>161</v>
      </c>
      <c r="G1445" s="14" t="s">
        <v>6</v>
      </c>
      <c r="H1445" s="14"/>
      <c r="I1445" s="14"/>
      <c r="J1445" s="145" t="s">
        <v>680</v>
      </c>
      <c r="K1445" s="14" t="s">
        <v>899</v>
      </c>
    </row>
    <row r="1446" spans="3:11" x14ac:dyDescent="0.2">
      <c r="C1446" s="140">
        <f t="shared" si="70"/>
        <v>162</v>
      </c>
      <c r="D1446" s="141" t="str">
        <f t="shared" si="71"/>
        <v>Toán</v>
      </c>
      <c r="E1446" s="8" t="str">
        <f t="shared" si="72"/>
        <v>162Toán</v>
      </c>
      <c r="F1446" s="142">
        <v>162</v>
      </c>
      <c r="G1446" s="14" t="s">
        <v>6</v>
      </c>
      <c r="H1446" s="14"/>
      <c r="I1446" s="14"/>
      <c r="J1446" s="145" t="s">
        <v>681</v>
      </c>
      <c r="K1446" s="14" t="s">
        <v>899</v>
      </c>
    </row>
    <row r="1447" spans="3:11" x14ac:dyDescent="0.2">
      <c r="C1447" s="140">
        <f t="shared" si="70"/>
        <v>163</v>
      </c>
      <c r="D1447" s="141" t="str">
        <f t="shared" si="71"/>
        <v>Toán</v>
      </c>
      <c r="E1447" s="8" t="str">
        <f t="shared" si="72"/>
        <v>163Toán</v>
      </c>
      <c r="F1447" s="142">
        <v>163</v>
      </c>
      <c r="G1447" s="14" t="s">
        <v>6</v>
      </c>
      <c r="H1447" s="14"/>
      <c r="I1447" s="14"/>
      <c r="J1447" s="145" t="s">
        <v>682</v>
      </c>
      <c r="K1447" s="14" t="s">
        <v>899</v>
      </c>
    </row>
    <row r="1448" spans="3:11" x14ac:dyDescent="0.2">
      <c r="C1448" s="140">
        <f t="shared" si="70"/>
        <v>164</v>
      </c>
      <c r="D1448" s="141" t="str">
        <f t="shared" si="71"/>
        <v>Toán</v>
      </c>
      <c r="E1448" s="8" t="str">
        <f t="shared" si="72"/>
        <v>164Toán</v>
      </c>
      <c r="F1448" s="142">
        <v>164</v>
      </c>
      <c r="G1448" s="14" t="s">
        <v>6</v>
      </c>
      <c r="H1448" s="14"/>
      <c r="I1448" s="14"/>
      <c r="J1448" s="145" t="s">
        <v>683</v>
      </c>
      <c r="K1448" s="14" t="s">
        <v>899</v>
      </c>
    </row>
    <row r="1449" spans="3:11" x14ac:dyDescent="0.2">
      <c r="C1449" s="140">
        <f t="shared" si="70"/>
        <v>165</v>
      </c>
      <c r="D1449" s="141" t="str">
        <f t="shared" si="71"/>
        <v>Toán</v>
      </c>
      <c r="E1449" s="8" t="str">
        <f t="shared" si="72"/>
        <v>165Toán</v>
      </c>
      <c r="F1449" s="142">
        <v>165</v>
      </c>
      <c r="G1449" s="14" t="s">
        <v>6</v>
      </c>
      <c r="H1449" s="14"/>
      <c r="I1449" s="14"/>
      <c r="J1449" s="145" t="s">
        <v>684</v>
      </c>
      <c r="K1449" s="14" t="s">
        <v>899</v>
      </c>
    </row>
    <row r="1450" spans="3:11" x14ac:dyDescent="0.2">
      <c r="C1450" s="140">
        <f t="shared" si="70"/>
        <v>166</v>
      </c>
      <c r="D1450" s="141" t="str">
        <f t="shared" si="71"/>
        <v>Toán</v>
      </c>
      <c r="E1450" s="8" t="str">
        <f t="shared" si="72"/>
        <v>166Toán</v>
      </c>
      <c r="F1450" s="142">
        <v>166</v>
      </c>
      <c r="G1450" s="14" t="s">
        <v>6</v>
      </c>
      <c r="H1450" s="14"/>
      <c r="I1450" s="14"/>
      <c r="J1450" s="145" t="s">
        <v>685</v>
      </c>
      <c r="K1450" s="14" t="s">
        <v>899</v>
      </c>
    </row>
    <row r="1451" spans="3:11" x14ac:dyDescent="0.2">
      <c r="C1451" s="140">
        <f t="shared" si="70"/>
        <v>167</v>
      </c>
      <c r="D1451" s="141" t="str">
        <f t="shared" si="71"/>
        <v>Toán</v>
      </c>
      <c r="E1451" s="8" t="str">
        <f t="shared" si="72"/>
        <v>167Toán</v>
      </c>
      <c r="F1451" s="142">
        <v>167</v>
      </c>
      <c r="G1451" s="14" t="s">
        <v>6</v>
      </c>
      <c r="H1451" s="14"/>
      <c r="I1451" s="14"/>
      <c r="J1451" s="145" t="s">
        <v>111</v>
      </c>
      <c r="K1451" s="14" t="s">
        <v>899</v>
      </c>
    </row>
    <row r="1452" spans="3:11" x14ac:dyDescent="0.2">
      <c r="C1452" s="140">
        <f t="shared" si="70"/>
        <v>168</v>
      </c>
      <c r="D1452" s="141" t="str">
        <f t="shared" si="71"/>
        <v>Toán</v>
      </c>
      <c r="E1452" s="8" t="str">
        <f t="shared" si="72"/>
        <v>168Toán</v>
      </c>
      <c r="F1452" s="142">
        <v>168</v>
      </c>
      <c r="G1452" s="14" t="s">
        <v>6</v>
      </c>
      <c r="H1452" s="14"/>
      <c r="I1452" s="14"/>
      <c r="J1452" s="145" t="s">
        <v>686</v>
      </c>
      <c r="K1452" s="14" t="s">
        <v>899</v>
      </c>
    </row>
    <row r="1453" spans="3:11" x14ac:dyDescent="0.2">
      <c r="C1453" s="140">
        <f t="shared" si="70"/>
        <v>169</v>
      </c>
      <c r="D1453" s="141" t="str">
        <f t="shared" si="71"/>
        <v>Toán</v>
      </c>
      <c r="E1453" s="8" t="str">
        <f t="shared" si="72"/>
        <v>169Toán</v>
      </c>
      <c r="F1453" s="142">
        <v>169</v>
      </c>
      <c r="G1453" s="14" t="s">
        <v>6</v>
      </c>
      <c r="H1453" s="14"/>
      <c r="I1453" s="14"/>
      <c r="J1453" s="145" t="s">
        <v>687</v>
      </c>
      <c r="K1453" s="14" t="s">
        <v>899</v>
      </c>
    </row>
    <row r="1454" spans="3:11" x14ac:dyDescent="0.2">
      <c r="C1454" s="140">
        <f t="shared" si="70"/>
        <v>170</v>
      </c>
      <c r="D1454" s="141" t="str">
        <f t="shared" si="71"/>
        <v>Toán</v>
      </c>
      <c r="E1454" s="8" t="str">
        <f t="shared" si="72"/>
        <v>170Toán</v>
      </c>
      <c r="F1454" s="142">
        <v>170</v>
      </c>
      <c r="G1454" s="14" t="s">
        <v>6</v>
      </c>
      <c r="H1454" s="14"/>
      <c r="I1454" s="14"/>
      <c r="J1454" s="145" t="s">
        <v>688</v>
      </c>
      <c r="K1454" s="14" t="s">
        <v>899</v>
      </c>
    </row>
    <row r="1455" spans="3:11" x14ac:dyDescent="0.2">
      <c r="C1455" s="140">
        <f t="shared" si="70"/>
        <v>171</v>
      </c>
      <c r="D1455" s="141" t="str">
        <f t="shared" si="71"/>
        <v>Toán</v>
      </c>
      <c r="E1455" s="8" t="str">
        <f t="shared" si="72"/>
        <v>171Toán</v>
      </c>
      <c r="F1455" s="142">
        <v>171</v>
      </c>
      <c r="G1455" s="14" t="s">
        <v>6</v>
      </c>
      <c r="H1455" s="14"/>
      <c r="I1455" s="14"/>
      <c r="J1455" s="145" t="s">
        <v>677</v>
      </c>
      <c r="K1455" s="14" t="s">
        <v>899</v>
      </c>
    </row>
    <row r="1456" spans="3:11" x14ac:dyDescent="0.2">
      <c r="C1456" s="140">
        <f t="shared" si="70"/>
        <v>172</v>
      </c>
      <c r="D1456" s="141" t="str">
        <f t="shared" si="71"/>
        <v>Toán</v>
      </c>
      <c r="E1456" s="8" t="str">
        <f t="shared" si="72"/>
        <v>172Toán</v>
      </c>
      <c r="F1456" s="142">
        <v>172</v>
      </c>
      <c r="G1456" s="14" t="s">
        <v>6</v>
      </c>
      <c r="H1456" s="14"/>
      <c r="I1456" s="14"/>
      <c r="J1456" s="145" t="s">
        <v>677</v>
      </c>
      <c r="K1456" s="14" t="s">
        <v>899</v>
      </c>
    </row>
    <row r="1457" spans="3:11" x14ac:dyDescent="0.2">
      <c r="C1457" s="140">
        <f t="shared" si="70"/>
        <v>173</v>
      </c>
      <c r="D1457" s="141" t="str">
        <f t="shared" si="71"/>
        <v>Toán</v>
      </c>
      <c r="E1457" s="8" t="str">
        <f t="shared" si="72"/>
        <v>173Toán</v>
      </c>
      <c r="F1457" s="142">
        <v>173</v>
      </c>
      <c r="G1457" s="14" t="s">
        <v>6</v>
      </c>
      <c r="H1457" s="14"/>
      <c r="I1457" s="14"/>
      <c r="J1457" s="145" t="s">
        <v>677</v>
      </c>
      <c r="K1457" s="14" t="s">
        <v>899</v>
      </c>
    </row>
    <row r="1458" spans="3:11" x14ac:dyDescent="0.2">
      <c r="C1458" s="140">
        <f t="shared" si="70"/>
        <v>174</v>
      </c>
      <c r="D1458" s="141" t="str">
        <f t="shared" si="71"/>
        <v>Toán</v>
      </c>
      <c r="E1458" s="8" t="str">
        <f t="shared" si="72"/>
        <v>174Toán</v>
      </c>
      <c r="F1458" s="142">
        <v>174</v>
      </c>
      <c r="G1458" s="14" t="s">
        <v>6</v>
      </c>
      <c r="H1458" s="14"/>
      <c r="I1458" s="14"/>
      <c r="J1458" s="145" t="s">
        <v>677</v>
      </c>
      <c r="K1458" s="14" t="s">
        <v>679</v>
      </c>
    </row>
    <row r="1459" spans="3:11" x14ac:dyDescent="0.2">
      <c r="C1459" s="140">
        <f t="shared" si="70"/>
        <v>175</v>
      </c>
      <c r="D1459" s="141" t="str">
        <f t="shared" si="71"/>
        <v>Toán</v>
      </c>
      <c r="E1459" s="8" t="str">
        <f t="shared" si="72"/>
        <v>175Toán</v>
      </c>
      <c r="F1459" s="142">
        <v>175</v>
      </c>
      <c r="G1459" s="14" t="s">
        <v>6</v>
      </c>
      <c r="H1459" s="14"/>
      <c r="I1459" s="14"/>
      <c r="J1459" s="145" t="s">
        <v>689</v>
      </c>
      <c r="K1459" s="14" t="s">
        <v>679</v>
      </c>
    </row>
    <row r="1460" spans="3:11" x14ac:dyDescent="0.2">
      <c r="C1460" s="140">
        <f t="shared" si="70"/>
        <v>1</v>
      </c>
      <c r="D1460" s="141" t="e">
        <f t="shared" si="71"/>
        <v>#N/A</v>
      </c>
      <c r="E1460" s="8" t="e">
        <f t="shared" si="72"/>
        <v>#N/A</v>
      </c>
      <c r="F1460" s="142"/>
      <c r="G1460" s="14"/>
      <c r="H1460" s="14"/>
      <c r="I1460" s="14"/>
      <c r="J1460" s="145"/>
      <c r="K1460" s="14"/>
    </row>
    <row r="1461" spans="3:11" x14ac:dyDescent="0.2">
      <c r="C1461" s="140">
        <f t="shared" si="70"/>
        <v>2</v>
      </c>
      <c r="D1461" s="141" t="e">
        <f t="shared" si="71"/>
        <v>#N/A</v>
      </c>
      <c r="E1461" s="8" t="e">
        <f t="shared" si="72"/>
        <v>#N/A</v>
      </c>
      <c r="F1461" s="142"/>
      <c r="G1461" s="14"/>
      <c r="H1461" s="14"/>
      <c r="I1461" s="14"/>
      <c r="J1461" s="145"/>
      <c r="K1461" s="14"/>
    </row>
    <row r="1462" spans="3:11" x14ac:dyDescent="0.2">
      <c r="C1462" s="140">
        <f t="shared" si="70"/>
        <v>3</v>
      </c>
      <c r="D1462" s="141" t="e">
        <f t="shared" si="71"/>
        <v>#N/A</v>
      </c>
      <c r="E1462" s="8" t="e">
        <f t="shared" si="72"/>
        <v>#N/A</v>
      </c>
      <c r="F1462" s="142"/>
      <c r="G1462" s="14"/>
      <c r="H1462" s="14"/>
      <c r="I1462" s="14"/>
      <c r="J1462" s="145"/>
      <c r="K1462" s="14"/>
    </row>
    <row r="1463" spans="3:11" x14ac:dyDescent="0.2">
      <c r="C1463" s="140">
        <f t="shared" si="70"/>
        <v>4</v>
      </c>
      <c r="D1463" s="141" t="e">
        <f t="shared" si="71"/>
        <v>#N/A</v>
      </c>
      <c r="E1463" s="8" t="e">
        <f t="shared" si="72"/>
        <v>#N/A</v>
      </c>
      <c r="F1463" s="142"/>
      <c r="G1463" s="14"/>
      <c r="H1463" s="14"/>
      <c r="I1463" s="14"/>
      <c r="J1463" s="145"/>
      <c r="K1463" s="14"/>
    </row>
    <row r="1464" spans="3:11" x14ac:dyDescent="0.2">
      <c r="C1464" s="140">
        <f t="shared" si="70"/>
        <v>5</v>
      </c>
      <c r="D1464" s="141" t="e">
        <f t="shared" si="71"/>
        <v>#N/A</v>
      </c>
      <c r="E1464" s="8" t="e">
        <f t="shared" si="72"/>
        <v>#N/A</v>
      </c>
      <c r="F1464" s="142"/>
      <c r="G1464" s="14"/>
      <c r="H1464" s="14"/>
      <c r="I1464" s="14"/>
      <c r="J1464" s="145"/>
      <c r="K1464" s="14"/>
    </row>
    <row r="1465" spans="3:11" x14ac:dyDescent="0.2">
      <c r="C1465" s="140">
        <f t="shared" si="70"/>
        <v>6</v>
      </c>
      <c r="D1465" s="141" t="e">
        <f t="shared" si="71"/>
        <v>#N/A</v>
      </c>
      <c r="E1465" s="8" t="e">
        <f t="shared" si="72"/>
        <v>#N/A</v>
      </c>
      <c r="F1465" s="142"/>
      <c r="G1465" s="14"/>
      <c r="H1465" s="14"/>
      <c r="I1465" s="14"/>
      <c r="J1465" s="145"/>
      <c r="K1465" s="14"/>
    </row>
    <row r="1466" spans="3:11" x14ac:dyDescent="0.2">
      <c r="C1466" s="140">
        <f t="shared" si="70"/>
        <v>7</v>
      </c>
      <c r="D1466" s="141" t="e">
        <f t="shared" si="71"/>
        <v>#N/A</v>
      </c>
      <c r="E1466" s="8" t="e">
        <f t="shared" si="72"/>
        <v>#N/A</v>
      </c>
      <c r="F1466" s="142"/>
      <c r="G1466" s="14"/>
      <c r="H1466" s="14"/>
      <c r="I1466" s="14"/>
      <c r="J1466" s="145"/>
      <c r="K1466" s="14"/>
    </row>
    <row r="1467" spans="3:11" x14ac:dyDescent="0.2">
      <c r="C1467" s="140">
        <f t="shared" si="70"/>
        <v>8</v>
      </c>
      <c r="D1467" s="141" t="e">
        <f t="shared" si="71"/>
        <v>#N/A</v>
      </c>
      <c r="E1467" s="8" t="e">
        <f t="shared" si="72"/>
        <v>#N/A</v>
      </c>
      <c r="F1467" s="142"/>
      <c r="G1467" s="14"/>
      <c r="H1467" s="14"/>
      <c r="I1467" s="14"/>
      <c r="J1467" s="145"/>
      <c r="K1467" s="14"/>
    </row>
    <row r="1468" spans="3:11" x14ac:dyDescent="0.2">
      <c r="C1468" s="140">
        <f t="shared" ref="C1468:C1499" si="73">IF(G1468&lt;&gt;G1467,1,C1467+1)</f>
        <v>1</v>
      </c>
      <c r="D1468" s="141" t="str">
        <f t="shared" ref="D1468:D1499" si="74">+VLOOKUP(G1468,$L$10:$M$50,2,0)</f>
        <v>HDH-TV</v>
      </c>
      <c r="E1468" s="8" t="str">
        <f t="shared" si="72"/>
        <v>1HDH-TV</v>
      </c>
      <c r="F1468" s="142">
        <v>1</v>
      </c>
      <c r="G1468" s="143" t="s">
        <v>789</v>
      </c>
      <c r="H1468" s="143"/>
      <c r="I1468" s="143"/>
      <c r="J1468" s="145" t="s">
        <v>108</v>
      </c>
      <c r="K1468" s="14" t="s">
        <v>718</v>
      </c>
    </row>
    <row r="1469" spans="3:11" x14ac:dyDescent="0.2">
      <c r="C1469" s="140">
        <f t="shared" si="73"/>
        <v>2</v>
      </c>
      <c r="D1469" s="141" t="str">
        <f t="shared" si="74"/>
        <v>HDH-TV</v>
      </c>
      <c r="E1469" s="8" t="str">
        <f t="shared" si="72"/>
        <v>2HDH-TV</v>
      </c>
      <c r="F1469" s="142">
        <v>2</v>
      </c>
      <c r="G1469" s="143" t="s">
        <v>789</v>
      </c>
      <c r="H1469" s="143"/>
      <c r="I1469" s="143"/>
      <c r="J1469" s="145" t="s">
        <v>787</v>
      </c>
      <c r="K1469" s="14" t="s">
        <v>718</v>
      </c>
    </row>
    <row r="1470" spans="3:11" x14ac:dyDescent="0.2">
      <c r="C1470" s="140">
        <f t="shared" si="73"/>
        <v>3</v>
      </c>
      <c r="D1470" s="141" t="str">
        <f t="shared" si="74"/>
        <v>HDH-TV</v>
      </c>
      <c r="E1470" s="8" t="str">
        <f t="shared" si="72"/>
        <v>3HDH-TV</v>
      </c>
      <c r="F1470" s="142">
        <v>3</v>
      </c>
      <c r="G1470" s="143" t="s">
        <v>789</v>
      </c>
      <c r="H1470" s="143"/>
      <c r="I1470" s="143"/>
      <c r="J1470" s="145" t="s">
        <v>722</v>
      </c>
      <c r="K1470" s="14" t="s">
        <v>718</v>
      </c>
    </row>
    <row r="1471" spans="3:11" x14ac:dyDescent="0.2">
      <c r="C1471" s="140">
        <f t="shared" si="73"/>
        <v>4</v>
      </c>
      <c r="D1471" s="141" t="str">
        <f t="shared" si="74"/>
        <v>HDH-TV</v>
      </c>
      <c r="E1471" s="8" t="str">
        <f t="shared" si="72"/>
        <v>4HDH-TV</v>
      </c>
      <c r="F1471" s="142">
        <v>4</v>
      </c>
      <c r="G1471" s="143" t="s">
        <v>789</v>
      </c>
      <c r="H1471" s="143"/>
      <c r="I1471" s="143"/>
      <c r="J1471" s="145" t="s">
        <v>108</v>
      </c>
      <c r="K1471" s="14" t="s">
        <v>718</v>
      </c>
    </row>
    <row r="1472" spans="3:11" x14ac:dyDescent="0.2">
      <c r="C1472" s="140">
        <f t="shared" si="73"/>
        <v>5</v>
      </c>
      <c r="D1472" s="141" t="str">
        <f t="shared" si="74"/>
        <v>HDH-TV</v>
      </c>
      <c r="E1472" s="8" t="str">
        <f t="shared" si="72"/>
        <v>5HDH-TV</v>
      </c>
      <c r="F1472" s="142">
        <v>5</v>
      </c>
      <c r="G1472" s="143" t="s">
        <v>789</v>
      </c>
      <c r="H1472" s="143"/>
      <c r="I1472" s="143"/>
      <c r="J1472" s="145" t="s">
        <v>721</v>
      </c>
      <c r="K1472" s="14" t="s">
        <v>718</v>
      </c>
    </row>
    <row r="1473" spans="3:11" x14ac:dyDescent="0.2">
      <c r="C1473" s="140">
        <f t="shared" si="73"/>
        <v>6</v>
      </c>
      <c r="D1473" s="141" t="str">
        <f t="shared" si="74"/>
        <v>HDH-TV</v>
      </c>
      <c r="E1473" s="8" t="str">
        <f t="shared" si="72"/>
        <v>6HDH-TV</v>
      </c>
      <c r="F1473" s="142">
        <v>6</v>
      </c>
      <c r="G1473" s="143" t="s">
        <v>789</v>
      </c>
      <c r="H1473" s="143"/>
      <c r="I1473" s="143"/>
      <c r="J1473" s="145" t="s">
        <v>722</v>
      </c>
      <c r="K1473" s="14" t="s">
        <v>718</v>
      </c>
    </row>
    <row r="1474" spans="3:11" x14ac:dyDescent="0.2">
      <c r="C1474" s="140">
        <f t="shared" si="73"/>
        <v>7</v>
      </c>
      <c r="D1474" s="141" t="str">
        <f t="shared" si="74"/>
        <v>HDH-TV</v>
      </c>
      <c r="E1474" s="8" t="str">
        <f t="shared" si="72"/>
        <v>7HDH-TV</v>
      </c>
      <c r="F1474" s="142">
        <v>7</v>
      </c>
      <c r="G1474" s="143" t="s">
        <v>789</v>
      </c>
      <c r="H1474" s="143"/>
      <c r="I1474" s="143"/>
      <c r="J1474" s="145" t="s">
        <v>108</v>
      </c>
      <c r="K1474" s="14" t="s">
        <v>718</v>
      </c>
    </row>
    <row r="1475" spans="3:11" x14ac:dyDescent="0.2">
      <c r="C1475" s="140">
        <f t="shared" si="73"/>
        <v>8</v>
      </c>
      <c r="D1475" s="141" t="str">
        <f t="shared" si="74"/>
        <v>HDH-TV</v>
      </c>
      <c r="E1475" s="8" t="str">
        <f t="shared" si="72"/>
        <v>8HDH-TV</v>
      </c>
      <c r="F1475" s="142">
        <v>8</v>
      </c>
      <c r="G1475" s="143" t="s">
        <v>789</v>
      </c>
      <c r="H1475" s="143"/>
      <c r="I1475" s="143"/>
      <c r="J1475" s="145" t="s">
        <v>721</v>
      </c>
      <c r="K1475" s="14" t="s">
        <v>718</v>
      </c>
    </row>
    <row r="1476" spans="3:11" x14ac:dyDescent="0.2">
      <c r="C1476" s="140">
        <f t="shared" si="73"/>
        <v>9</v>
      </c>
      <c r="D1476" s="141" t="str">
        <f t="shared" si="74"/>
        <v>HDH-TV</v>
      </c>
      <c r="E1476" s="8" t="str">
        <f t="shared" si="72"/>
        <v>9HDH-TV</v>
      </c>
      <c r="F1476" s="142">
        <v>9</v>
      </c>
      <c r="G1476" s="143" t="s">
        <v>789</v>
      </c>
      <c r="H1476" s="143"/>
      <c r="I1476" s="143"/>
      <c r="J1476" s="145" t="s">
        <v>722</v>
      </c>
      <c r="K1476" s="14" t="s">
        <v>718</v>
      </c>
    </row>
    <row r="1477" spans="3:11" x14ac:dyDescent="0.2">
      <c r="C1477" s="140">
        <f t="shared" si="73"/>
        <v>10</v>
      </c>
      <c r="D1477" s="141" t="str">
        <f t="shared" si="74"/>
        <v>HDH-TV</v>
      </c>
      <c r="E1477" s="8" t="str">
        <f t="shared" si="72"/>
        <v>10HDH-TV</v>
      </c>
      <c r="F1477" s="142">
        <v>10</v>
      </c>
      <c r="G1477" s="143" t="s">
        <v>789</v>
      </c>
      <c r="H1477" s="143"/>
      <c r="I1477" s="143"/>
      <c r="J1477" s="145" t="s">
        <v>108</v>
      </c>
      <c r="K1477" s="14" t="s">
        <v>718</v>
      </c>
    </row>
    <row r="1478" spans="3:11" x14ac:dyDescent="0.2">
      <c r="C1478" s="140">
        <f t="shared" si="73"/>
        <v>11</v>
      </c>
      <c r="D1478" s="141" t="str">
        <f t="shared" si="74"/>
        <v>HDH-TV</v>
      </c>
      <c r="E1478" s="8" t="str">
        <f t="shared" si="72"/>
        <v>11HDH-TV</v>
      </c>
      <c r="F1478" s="142">
        <v>11</v>
      </c>
      <c r="G1478" s="143" t="s">
        <v>789</v>
      </c>
      <c r="H1478" s="143"/>
      <c r="I1478" s="143"/>
      <c r="J1478" s="145" t="s">
        <v>787</v>
      </c>
      <c r="K1478" s="14" t="s">
        <v>718</v>
      </c>
    </row>
    <row r="1479" spans="3:11" x14ac:dyDescent="0.2">
      <c r="C1479" s="140">
        <f t="shared" si="73"/>
        <v>12</v>
      </c>
      <c r="D1479" s="141" t="str">
        <f t="shared" si="74"/>
        <v>HDH-TV</v>
      </c>
      <c r="E1479" s="8" t="str">
        <f t="shared" si="72"/>
        <v>12HDH-TV</v>
      </c>
      <c r="F1479" s="142">
        <v>12</v>
      </c>
      <c r="G1479" s="143" t="s">
        <v>789</v>
      </c>
      <c r="H1479" s="143"/>
      <c r="I1479" s="143"/>
      <c r="J1479" s="145" t="s">
        <v>722</v>
      </c>
      <c r="K1479" s="14" t="s">
        <v>718</v>
      </c>
    </row>
    <row r="1480" spans="3:11" x14ac:dyDescent="0.2">
      <c r="C1480" s="140">
        <f t="shared" si="73"/>
        <v>13</v>
      </c>
      <c r="D1480" s="141" t="str">
        <f t="shared" si="74"/>
        <v>HDH-TV</v>
      </c>
      <c r="E1480" s="8" t="str">
        <f t="shared" si="72"/>
        <v>13HDH-TV</v>
      </c>
      <c r="F1480" s="142">
        <v>13</v>
      </c>
      <c r="G1480" s="143" t="s">
        <v>789</v>
      </c>
      <c r="H1480" s="143"/>
      <c r="I1480" s="143"/>
      <c r="J1480" s="145" t="s">
        <v>108</v>
      </c>
      <c r="K1480" s="14" t="s">
        <v>718</v>
      </c>
    </row>
    <row r="1481" spans="3:11" x14ac:dyDescent="0.2">
      <c r="C1481" s="140">
        <f t="shared" si="73"/>
        <v>14</v>
      </c>
      <c r="D1481" s="141" t="str">
        <f t="shared" si="74"/>
        <v>HDH-TV</v>
      </c>
      <c r="E1481" s="8" t="str">
        <f t="shared" si="72"/>
        <v>14HDH-TV</v>
      </c>
      <c r="F1481" s="142">
        <v>14</v>
      </c>
      <c r="G1481" s="143" t="s">
        <v>789</v>
      </c>
      <c r="H1481" s="143"/>
      <c r="I1481" s="143"/>
      <c r="J1481" s="145" t="s">
        <v>787</v>
      </c>
      <c r="K1481" s="14" t="s">
        <v>718</v>
      </c>
    </row>
    <row r="1482" spans="3:11" x14ac:dyDescent="0.2">
      <c r="C1482" s="140">
        <f t="shared" si="73"/>
        <v>15</v>
      </c>
      <c r="D1482" s="141" t="str">
        <f t="shared" si="74"/>
        <v>HDH-TV</v>
      </c>
      <c r="E1482" s="8" t="str">
        <f t="shared" si="72"/>
        <v>15HDH-TV</v>
      </c>
      <c r="F1482" s="142">
        <v>15</v>
      </c>
      <c r="G1482" s="143" t="s">
        <v>789</v>
      </c>
      <c r="H1482" s="143"/>
      <c r="I1482" s="143"/>
      <c r="J1482" s="145" t="s">
        <v>722</v>
      </c>
      <c r="K1482" s="14" t="s">
        <v>718</v>
      </c>
    </row>
    <row r="1483" spans="3:11" x14ac:dyDescent="0.2">
      <c r="C1483" s="140">
        <f t="shared" si="73"/>
        <v>16</v>
      </c>
      <c r="D1483" s="141" t="str">
        <f t="shared" si="74"/>
        <v>HDH-TV</v>
      </c>
      <c r="E1483" s="8" t="str">
        <f t="shared" si="72"/>
        <v>16HDH-TV</v>
      </c>
      <c r="F1483" s="142">
        <v>16</v>
      </c>
      <c r="G1483" s="143" t="s">
        <v>789</v>
      </c>
      <c r="H1483" s="143"/>
      <c r="I1483" s="143"/>
      <c r="J1483" s="145" t="s">
        <v>108</v>
      </c>
      <c r="K1483" s="14" t="s">
        <v>718</v>
      </c>
    </row>
    <row r="1484" spans="3:11" x14ac:dyDescent="0.2">
      <c r="C1484" s="140">
        <f t="shared" si="73"/>
        <v>17</v>
      </c>
      <c r="D1484" s="141" t="str">
        <f t="shared" si="74"/>
        <v>HDH-TV</v>
      </c>
      <c r="E1484" s="8" t="str">
        <f t="shared" si="72"/>
        <v>17HDH-TV</v>
      </c>
      <c r="F1484" s="142">
        <v>17</v>
      </c>
      <c r="G1484" s="143" t="s">
        <v>789</v>
      </c>
      <c r="H1484" s="143"/>
      <c r="I1484" s="143"/>
      <c r="J1484" s="145" t="s">
        <v>787</v>
      </c>
      <c r="K1484" s="14" t="s">
        <v>718</v>
      </c>
    </row>
    <row r="1485" spans="3:11" x14ac:dyDescent="0.2">
      <c r="C1485" s="140">
        <f t="shared" si="73"/>
        <v>18</v>
      </c>
      <c r="D1485" s="141" t="str">
        <f t="shared" si="74"/>
        <v>HDH-TV</v>
      </c>
      <c r="E1485" s="8" t="str">
        <f t="shared" si="72"/>
        <v>18HDH-TV</v>
      </c>
      <c r="F1485" s="142">
        <v>18</v>
      </c>
      <c r="G1485" s="143" t="s">
        <v>789</v>
      </c>
      <c r="H1485" s="143"/>
      <c r="I1485" s="143"/>
      <c r="J1485" s="145" t="s">
        <v>722</v>
      </c>
      <c r="K1485" s="14" t="s">
        <v>718</v>
      </c>
    </row>
    <row r="1486" spans="3:11" x14ac:dyDescent="0.2">
      <c r="C1486" s="140">
        <f t="shared" si="73"/>
        <v>19</v>
      </c>
      <c r="D1486" s="141" t="str">
        <f t="shared" si="74"/>
        <v>HDH-TV</v>
      </c>
      <c r="E1486" s="8" t="str">
        <f t="shared" si="72"/>
        <v>19HDH-TV</v>
      </c>
      <c r="F1486" s="142">
        <v>19</v>
      </c>
      <c r="G1486" s="143" t="s">
        <v>789</v>
      </c>
      <c r="H1486" s="143"/>
      <c r="I1486" s="143"/>
      <c r="J1486" s="145" t="s">
        <v>108</v>
      </c>
      <c r="K1486" s="14" t="s">
        <v>718</v>
      </c>
    </row>
    <row r="1487" spans="3:11" x14ac:dyDescent="0.2">
      <c r="C1487" s="140">
        <f t="shared" si="73"/>
        <v>20</v>
      </c>
      <c r="D1487" s="141" t="str">
        <f t="shared" si="74"/>
        <v>HDH-TV</v>
      </c>
      <c r="E1487" s="8" t="str">
        <f t="shared" si="72"/>
        <v>20HDH-TV</v>
      </c>
      <c r="F1487" s="142">
        <v>20</v>
      </c>
      <c r="G1487" s="143" t="s">
        <v>789</v>
      </c>
      <c r="H1487" s="143"/>
      <c r="I1487" s="143"/>
      <c r="J1487" s="145" t="s">
        <v>787</v>
      </c>
      <c r="K1487" s="14" t="s">
        <v>718</v>
      </c>
    </row>
    <row r="1488" spans="3:11" x14ac:dyDescent="0.2">
      <c r="C1488" s="140">
        <f t="shared" si="73"/>
        <v>21</v>
      </c>
      <c r="D1488" s="141" t="str">
        <f t="shared" si="74"/>
        <v>HDH-TV</v>
      </c>
      <c r="E1488" s="8" t="str">
        <f t="shared" si="72"/>
        <v>21HDH-TV</v>
      </c>
      <c r="F1488" s="142">
        <v>21</v>
      </c>
      <c r="G1488" s="143" t="s">
        <v>789</v>
      </c>
      <c r="H1488" s="143"/>
      <c r="I1488" s="143"/>
      <c r="J1488" s="145" t="s">
        <v>722</v>
      </c>
      <c r="K1488" s="14" t="s">
        <v>718</v>
      </c>
    </row>
    <row r="1489" spans="3:11" x14ac:dyDescent="0.2">
      <c r="C1489" s="140">
        <f t="shared" si="73"/>
        <v>22</v>
      </c>
      <c r="D1489" s="141" t="str">
        <f t="shared" si="74"/>
        <v>HDH-TV</v>
      </c>
      <c r="E1489" s="8" t="str">
        <f t="shared" si="72"/>
        <v>22HDH-TV</v>
      </c>
      <c r="F1489" s="142">
        <v>22</v>
      </c>
      <c r="G1489" s="143" t="s">
        <v>789</v>
      </c>
      <c r="H1489" s="143"/>
      <c r="I1489" s="143"/>
      <c r="J1489" s="145" t="s">
        <v>108</v>
      </c>
      <c r="K1489" s="14" t="s">
        <v>718</v>
      </c>
    </row>
    <row r="1490" spans="3:11" x14ac:dyDescent="0.2">
      <c r="C1490" s="140">
        <f t="shared" si="73"/>
        <v>23</v>
      </c>
      <c r="D1490" s="141" t="str">
        <f t="shared" si="74"/>
        <v>HDH-TV</v>
      </c>
      <c r="E1490" s="8" t="str">
        <f t="shared" si="72"/>
        <v>23HDH-TV</v>
      </c>
      <c r="F1490" s="142">
        <v>23</v>
      </c>
      <c r="G1490" s="143" t="s">
        <v>789</v>
      </c>
      <c r="H1490" s="143"/>
      <c r="I1490" s="143"/>
      <c r="J1490" s="145" t="s">
        <v>787</v>
      </c>
      <c r="K1490" s="14" t="s">
        <v>718</v>
      </c>
    </row>
    <row r="1491" spans="3:11" x14ac:dyDescent="0.2">
      <c r="C1491" s="140">
        <f t="shared" si="73"/>
        <v>24</v>
      </c>
      <c r="D1491" s="141" t="str">
        <f t="shared" si="74"/>
        <v>HDH-TV</v>
      </c>
      <c r="E1491" s="8" t="str">
        <f t="shared" si="72"/>
        <v>24HDH-TV</v>
      </c>
      <c r="F1491" s="142">
        <v>24</v>
      </c>
      <c r="G1491" s="143" t="s">
        <v>789</v>
      </c>
      <c r="H1491" s="143"/>
      <c r="I1491" s="143"/>
      <c r="J1491" s="145" t="s">
        <v>722</v>
      </c>
      <c r="K1491" s="14" t="s">
        <v>718</v>
      </c>
    </row>
    <row r="1492" spans="3:11" x14ac:dyDescent="0.2">
      <c r="C1492" s="140">
        <f t="shared" si="73"/>
        <v>25</v>
      </c>
      <c r="D1492" s="141" t="str">
        <f t="shared" si="74"/>
        <v>HDH-TV</v>
      </c>
      <c r="E1492" s="8" t="str">
        <f t="shared" si="72"/>
        <v>25HDH-TV</v>
      </c>
      <c r="F1492" s="142">
        <v>25</v>
      </c>
      <c r="G1492" s="143" t="s">
        <v>789</v>
      </c>
      <c r="H1492" s="143"/>
      <c r="I1492" s="143"/>
      <c r="J1492" s="145" t="s">
        <v>108</v>
      </c>
      <c r="K1492" s="14" t="s">
        <v>718</v>
      </c>
    </row>
    <row r="1493" spans="3:11" x14ac:dyDescent="0.2">
      <c r="C1493" s="140">
        <f t="shared" si="73"/>
        <v>26</v>
      </c>
      <c r="D1493" s="141" t="str">
        <f t="shared" si="74"/>
        <v>HDH-TV</v>
      </c>
      <c r="E1493" s="8" t="str">
        <f t="shared" si="72"/>
        <v>26HDH-TV</v>
      </c>
      <c r="F1493" s="142">
        <v>26</v>
      </c>
      <c r="G1493" s="143" t="s">
        <v>789</v>
      </c>
      <c r="H1493" s="143"/>
      <c r="I1493" s="143"/>
      <c r="J1493" s="145" t="s">
        <v>787</v>
      </c>
      <c r="K1493" s="14" t="s">
        <v>718</v>
      </c>
    </row>
    <row r="1494" spans="3:11" x14ac:dyDescent="0.2">
      <c r="C1494" s="140">
        <f t="shared" si="73"/>
        <v>27</v>
      </c>
      <c r="D1494" s="141" t="str">
        <f t="shared" si="74"/>
        <v>HDH-TV</v>
      </c>
      <c r="E1494" s="8" t="str">
        <f t="shared" si="72"/>
        <v>27HDH-TV</v>
      </c>
      <c r="F1494" s="142">
        <v>27</v>
      </c>
      <c r="G1494" s="143" t="s">
        <v>789</v>
      </c>
      <c r="H1494" s="143"/>
      <c r="I1494" s="143"/>
      <c r="J1494" s="145" t="s">
        <v>722</v>
      </c>
      <c r="K1494" s="14" t="s">
        <v>718</v>
      </c>
    </row>
    <row r="1495" spans="3:11" x14ac:dyDescent="0.2">
      <c r="C1495" s="140">
        <f t="shared" si="73"/>
        <v>28</v>
      </c>
      <c r="D1495" s="141" t="str">
        <f t="shared" si="74"/>
        <v>HDH-TV</v>
      </c>
      <c r="E1495" s="8" t="str">
        <f t="shared" si="72"/>
        <v>28HDH-TV</v>
      </c>
      <c r="F1495" s="142">
        <v>28</v>
      </c>
      <c r="G1495" s="143" t="s">
        <v>789</v>
      </c>
      <c r="H1495" s="143"/>
      <c r="I1495" s="143"/>
      <c r="J1495" s="145" t="s">
        <v>108</v>
      </c>
      <c r="K1495" s="14" t="s">
        <v>718</v>
      </c>
    </row>
    <row r="1496" spans="3:11" x14ac:dyDescent="0.2">
      <c r="C1496" s="140">
        <f t="shared" si="73"/>
        <v>29</v>
      </c>
      <c r="D1496" s="141" t="str">
        <f t="shared" si="74"/>
        <v>HDH-TV</v>
      </c>
      <c r="E1496" s="8" t="str">
        <f t="shared" si="72"/>
        <v>29HDH-TV</v>
      </c>
      <c r="F1496" s="142">
        <v>29</v>
      </c>
      <c r="G1496" s="143" t="s">
        <v>789</v>
      </c>
      <c r="H1496" s="143"/>
      <c r="I1496" s="143"/>
      <c r="J1496" s="145" t="s">
        <v>787</v>
      </c>
      <c r="K1496" s="14" t="s">
        <v>718</v>
      </c>
    </row>
    <row r="1497" spans="3:11" x14ac:dyDescent="0.2">
      <c r="C1497" s="140">
        <f t="shared" si="73"/>
        <v>30</v>
      </c>
      <c r="D1497" s="141" t="str">
        <f t="shared" si="74"/>
        <v>HDH-TV</v>
      </c>
      <c r="E1497" s="8" t="str">
        <f t="shared" si="72"/>
        <v>30HDH-TV</v>
      </c>
      <c r="F1497" s="142">
        <v>30</v>
      </c>
      <c r="G1497" s="143" t="s">
        <v>789</v>
      </c>
      <c r="H1497" s="143"/>
      <c r="I1497" s="143"/>
      <c r="J1497" s="145" t="s">
        <v>722</v>
      </c>
      <c r="K1497" s="14" t="s">
        <v>718</v>
      </c>
    </row>
    <row r="1498" spans="3:11" x14ac:dyDescent="0.2">
      <c r="C1498" s="140">
        <f t="shared" si="73"/>
        <v>31</v>
      </c>
      <c r="D1498" s="141" t="str">
        <f t="shared" si="74"/>
        <v>HDH-TV</v>
      </c>
      <c r="E1498" s="8" t="str">
        <f t="shared" si="72"/>
        <v>31HDH-TV</v>
      </c>
      <c r="F1498" s="142">
        <v>31</v>
      </c>
      <c r="G1498" s="143" t="s">
        <v>789</v>
      </c>
      <c r="H1498" s="143"/>
      <c r="I1498" s="143"/>
      <c r="J1498" s="145" t="s">
        <v>108</v>
      </c>
      <c r="K1498" s="14" t="s">
        <v>718</v>
      </c>
    </row>
    <row r="1499" spans="3:11" x14ac:dyDescent="0.2">
      <c r="C1499" s="140">
        <f t="shared" si="73"/>
        <v>32</v>
      </c>
      <c r="D1499" s="141" t="str">
        <f t="shared" si="74"/>
        <v>HDH-TV</v>
      </c>
      <c r="E1499" s="8" t="str">
        <f t="shared" si="72"/>
        <v>32HDH-TV</v>
      </c>
      <c r="F1499" s="142">
        <v>32</v>
      </c>
      <c r="G1499" s="143" t="s">
        <v>789</v>
      </c>
      <c r="H1499" s="143"/>
      <c r="I1499" s="143"/>
      <c r="J1499" s="145" t="s">
        <v>787</v>
      </c>
      <c r="K1499" s="14" t="s">
        <v>718</v>
      </c>
    </row>
    <row r="1500" spans="3:11" x14ac:dyDescent="0.2">
      <c r="C1500" s="140">
        <f t="shared" ref="C1500:C1531" si="75">IF(G1500&lt;&gt;G1499,1,C1499+1)</f>
        <v>33</v>
      </c>
      <c r="D1500" s="141" t="str">
        <f t="shared" ref="D1500:D1531" si="76">+VLOOKUP(G1500,$L$10:$M$50,2,0)</f>
        <v>HDH-TV</v>
      </c>
      <c r="E1500" s="8" t="str">
        <f t="shared" si="72"/>
        <v>33HDH-TV</v>
      </c>
      <c r="F1500" s="142">
        <v>33</v>
      </c>
      <c r="G1500" s="143" t="s">
        <v>789</v>
      </c>
      <c r="H1500" s="143"/>
      <c r="I1500" s="143"/>
      <c r="J1500" s="145" t="s">
        <v>722</v>
      </c>
      <c r="K1500" s="14" t="s">
        <v>718</v>
      </c>
    </row>
    <row r="1501" spans="3:11" x14ac:dyDescent="0.2">
      <c r="C1501" s="140">
        <f t="shared" si="75"/>
        <v>34</v>
      </c>
      <c r="D1501" s="141" t="str">
        <f t="shared" si="76"/>
        <v>HDH-TV</v>
      </c>
      <c r="E1501" s="8" t="str">
        <f t="shared" ref="E1501:E1564" si="77">+C1501&amp;D1501</f>
        <v>34HDH-TV</v>
      </c>
      <c r="F1501" s="142">
        <v>34</v>
      </c>
      <c r="G1501" s="143" t="s">
        <v>789</v>
      </c>
      <c r="H1501" s="143"/>
      <c r="I1501" s="143"/>
      <c r="J1501" s="145" t="s">
        <v>108</v>
      </c>
      <c r="K1501" s="14" t="s">
        <v>718</v>
      </c>
    </row>
    <row r="1502" spans="3:11" x14ac:dyDescent="0.2">
      <c r="C1502" s="140">
        <f t="shared" si="75"/>
        <v>35</v>
      </c>
      <c r="D1502" s="141" t="str">
        <f t="shared" si="76"/>
        <v>HDH-TV</v>
      </c>
      <c r="E1502" s="8" t="str">
        <f t="shared" si="77"/>
        <v>35HDH-TV</v>
      </c>
      <c r="F1502" s="142">
        <v>35</v>
      </c>
      <c r="G1502" s="143" t="s">
        <v>789</v>
      </c>
      <c r="H1502" s="143"/>
      <c r="I1502" s="143"/>
      <c r="J1502" s="145" t="s">
        <v>787</v>
      </c>
      <c r="K1502" s="14" t="s">
        <v>718</v>
      </c>
    </row>
    <row r="1503" spans="3:11" x14ac:dyDescent="0.2">
      <c r="C1503" s="140">
        <f t="shared" si="75"/>
        <v>36</v>
      </c>
      <c r="D1503" s="141" t="str">
        <f t="shared" si="76"/>
        <v>HDH-TV</v>
      </c>
      <c r="E1503" s="8" t="str">
        <f t="shared" si="77"/>
        <v>36HDH-TV</v>
      </c>
      <c r="F1503" s="142">
        <v>36</v>
      </c>
      <c r="G1503" s="143" t="s">
        <v>789</v>
      </c>
      <c r="H1503" s="143"/>
      <c r="I1503" s="143"/>
      <c r="J1503" s="145" t="s">
        <v>722</v>
      </c>
      <c r="K1503" s="14" t="s">
        <v>718</v>
      </c>
    </row>
    <row r="1504" spans="3:11" x14ac:dyDescent="0.2">
      <c r="C1504" s="140">
        <f t="shared" si="75"/>
        <v>37</v>
      </c>
      <c r="D1504" s="141" t="str">
        <f t="shared" si="76"/>
        <v>HDH-TV</v>
      </c>
      <c r="E1504" s="8" t="str">
        <f t="shared" si="77"/>
        <v>37HDH-TV</v>
      </c>
      <c r="F1504" s="142">
        <v>37</v>
      </c>
      <c r="G1504" s="143" t="s">
        <v>789</v>
      </c>
      <c r="H1504" s="143"/>
      <c r="I1504" s="143"/>
      <c r="J1504" s="145" t="s">
        <v>108</v>
      </c>
      <c r="K1504" s="14" t="s">
        <v>718</v>
      </c>
    </row>
    <row r="1505" spans="3:11" x14ac:dyDescent="0.2">
      <c r="C1505" s="140">
        <f t="shared" si="75"/>
        <v>38</v>
      </c>
      <c r="D1505" s="141" t="str">
        <f t="shared" si="76"/>
        <v>HDH-TV</v>
      </c>
      <c r="E1505" s="8" t="str">
        <f t="shared" si="77"/>
        <v>38HDH-TV</v>
      </c>
      <c r="F1505" s="142">
        <v>38</v>
      </c>
      <c r="G1505" s="143" t="s">
        <v>789</v>
      </c>
      <c r="H1505" s="143"/>
      <c r="I1505" s="143"/>
      <c r="J1505" s="145" t="s">
        <v>787</v>
      </c>
      <c r="K1505" s="14" t="s">
        <v>718</v>
      </c>
    </row>
    <row r="1506" spans="3:11" x14ac:dyDescent="0.2">
      <c r="C1506" s="140">
        <f t="shared" si="75"/>
        <v>39</v>
      </c>
      <c r="D1506" s="141" t="str">
        <f t="shared" si="76"/>
        <v>HDH-TV</v>
      </c>
      <c r="E1506" s="8" t="str">
        <f t="shared" si="77"/>
        <v>39HDH-TV</v>
      </c>
      <c r="F1506" s="142">
        <v>39</v>
      </c>
      <c r="G1506" s="143" t="s">
        <v>789</v>
      </c>
      <c r="H1506" s="143"/>
      <c r="I1506" s="143"/>
      <c r="J1506" s="145" t="s">
        <v>722</v>
      </c>
      <c r="K1506" s="14" t="s">
        <v>718</v>
      </c>
    </row>
    <row r="1507" spans="3:11" x14ac:dyDescent="0.2">
      <c r="C1507" s="140">
        <f t="shared" si="75"/>
        <v>40</v>
      </c>
      <c r="D1507" s="141" t="str">
        <f t="shared" si="76"/>
        <v>HDH-TV</v>
      </c>
      <c r="E1507" s="8" t="str">
        <f t="shared" si="77"/>
        <v>40HDH-TV</v>
      </c>
      <c r="F1507" s="142">
        <v>40</v>
      </c>
      <c r="G1507" s="143" t="s">
        <v>789</v>
      </c>
      <c r="H1507" s="143"/>
      <c r="I1507" s="143"/>
      <c r="J1507" s="145" t="s">
        <v>108</v>
      </c>
      <c r="K1507" s="14" t="s">
        <v>718</v>
      </c>
    </row>
    <row r="1508" spans="3:11" x14ac:dyDescent="0.2">
      <c r="C1508" s="140">
        <f t="shared" si="75"/>
        <v>41</v>
      </c>
      <c r="D1508" s="141" t="str">
        <f t="shared" si="76"/>
        <v>HDH-TV</v>
      </c>
      <c r="E1508" s="8" t="str">
        <f t="shared" si="77"/>
        <v>41HDH-TV</v>
      </c>
      <c r="F1508" s="142">
        <v>41</v>
      </c>
      <c r="G1508" s="143" t="s">
        <v>789</v>
      </c>
      <c r="H1508" s="143"/>
      <c r="I1508" s="143"/>
      <c r="J1508" s="145" t="s">
        <v>787</v>
      </c>
      <c r="K1508" s="14" t="s">
        <v>718</v>
      </c>
    </row>
    <row r="1509" spans="3:11" x14ac:dyDescent="0.2">
      <c r="C1509" s="140">
        <f t="shared" si="75"/>
        <v>42</v>
      </c>
      <c r="D1509" s="141" t="str">
        <f t="shared" si="76"/>
        <v>HDH-TV</v>
      </c>
      <c r="E1509" s="8" t="str">
        <f t="shared" si="77"/>
        <v>42HDH-TV</v>
      </c>
      <c r="F1509" s="142">
        <v>42</v>
      </c>
      <c r="G1509" s="143" t="s">
        <v>789</v>
      </c>
      <c r="H1509" s="143"/>
      <c r="I1509" s="143"/>
      <c r="J1509" s="145" t="s">
        <v>722</v>
      </c>
      <c r="K1509" s="14" t="s">
        <v>718</v>
      </c>
    </row>
    <row r="1510" spans="3:11" x14ac:dyDescent="0.2">
      <c r="C1510" s="140">
        <f t="shared" si="75"/>
        <v>43</v>
      </c>
      <c r="D1510" s="141" t="str">
        <f t="shared" si="76"/>
        <v>HDH-TV</v>
      </c>
      <c r="E1510" s="8" t="str">
        <f t="shared" si="77"/>
        <v>43HDH-TV</v>
      </c>
      <c r="F1510" s="142">
        <v>43</v>
      </c>
      <c r="G1510" s="143" t="s">
        <v>789</v>
      </c>
      <c r="H1510" s="143"/>
      <c r="I1510" s="143"/>
      <c r="J1510" s="145" t="s">
        <v>108</v>
      </c>
      <c r="K1510" s="14" t="s">
        <v>718</v>
      </c>
    </row>
    <row r="1511" spans="3:11" x14ac:dyDescent="0.2">
      <c r="C1511" s="140">
        <f t="shared" si="75"/>
        <v>44</v>
      </c>
      <c r="D1511" s="141" t="str">
        <f t="shared" si="76"/>
        <v>HDH-TV</v>
      </c>
      <c r="E1511" s="8" t="str">
        <f t="shared" si="77"/>
        <v>44HDH-TV</v>
      </c>
      <c r="F1511" s="142">
        <v>44</v>
      </c>
      <c r="G1511" s="143" t="s">
        <v>789</v>
      </c>
      <c r="H1511" s="143"/>
      <c r="I1511" s="143"/>
      <c r="J1511" s="145" t="s">
        <v>787</v>
      </c>
      <c r="K1511" s="14" t="s">
        <v>718</v>
      </c>
    </row>
    <row r="1512" spans="3:11" x14ac:dyDescent="0.2">
      <c r="C1512" s="140">
        <f t="shared" si="75"/>
        <v>45</v>
      </c>
      <c r="D1512" s="141" t="str">
        <f t="shared" si="76"/>
        <v>HDH-TV</v>
      </c>
      <c r="E1512" s="8" t="str">
        <f t="shared" si="77"/>
        <v>45HDH-TV</v>
      </c>
      <c r="F1512" s="142">
        <v>45</v>
      </c>
      <c r="G1512" s="143" t="s">
        <v>789</v>
      </c>
      <c r="H1512" s="143"/>
      <c r="I1512" s="143"/>
      <c r="J1512" s="145" t="s">
        <v>722</v>
      </c>
      <c r="K1512" s="14" t="s">
        <v>718</v>
      </c>
    </row>
    <row r="1513" spans="3:11" x14ac:dyDescent="0.2">
      <c r="C1513" s="140">
        <f t="shared" si="75"/>
        <v>46</v>
      </c>
      <c r="D1513" s="141" t="str">
        <f t="shared" si="76"/>
        <v>HDH-TV</v>
      </c>
      <c r="E1513" s="8" t="str">
        <f t="shared" si="77"/>
        <v>46HDH-TV</v>
      </c>
      <c r="F1513" s="142">
        <v>46</v>
      </c>
      <c r="G1513" s="143" t="s">
        <v>789</v>
      </c>
      <c r="H1513" s="143"/>
      <c r="I1513" s="143"/>
      <c r="J1513" s="145" t="s">
        <v>108</v>
      </c>
      <c r="K1513" s="14" t="s">
        <v>718</v>
      </c>
    </row>
    <row r="1514" spans="3:11" x14ac:dyDescent="0.2">
      <c r="C1514" s="140">
        <f t="shared" si="75"/>
        <v>47</v>
      </c>
      <c r="D1514" s="141" t="str">
        <f t="shared" si="76"/>
        <v>HDH-TV</v>
      </c>
      <c r="E1514" s="8" t="str">
        <f t="shared" si="77"/>
        <v>47HDH-TV</v>
      </c>
      <c r="F1514" s="142">
        <v>47</v>
      </c>
      <c r="G1514" s="143" t="s">
        <v>789</v>
      </c>
      <c r="H1514" s="143"/>
      <c r="I1514" s="143"/>
      <c r="J1514" s="145" t="s">
        <v>787</v>
      </c>
      <c r="K1514" s="14" t="s">
        <v>718</v>
      </c>
    </row>
    <row r="1515" spans="3:11" x14ac:dyDescent="0.2">
      <c r="C1515" s="140">
        <f t="shared" si="75"/>
        <v>48</v>
      </c>
      <c r="D1515" s="141" t="str">
        <f t="shared" si="76"/>
        <v>HDH-TV</v>
      </c>
      <c r="E1515" s="8" t="str">
        <f t="shared" si="77"/>
        <v>48HDH-TV</v>
      </c>
      <c r="F1515" s="142">
        <v>48</v>
      </c>
      <c r="G1515" s="143" t="s">
        <v>789</v>
      </c>
      <c r="H1515" s="143"/>
      <c r="I1515" s="143"/>
      <c r="J1515" s="145" t="s">
        <v>722</v>
      </c>
      <c r="K1515" s="14" t="s">
        <v>718</v>
      </c>
    </row>
    <row r="1516" spans="3:11" x14ac:dyDescent="0.2">
      <c r="C1516" s="140">
        <f t="shared" si="75"/>
        <v>49</v>
      </c>
      <c r="D1516" s="141" t="str">
        <f t="shared" si="76"/>
        <v>HDH-TV</v>
      </c>
      <c r="E1516" s="8" t="str">
        <f t="shared" si="77"/>
        <v>49HDH-TV</v>
      </c>
      <c r="F1516" s="142">
        <v>49</v>
      </c>
      <c r="G1516" s="143" t="s">
        <v>789</v>
      </c>
      <c r="H1516" s="143"/>
      <c r="I1516" s="143"/>
      <c r="J1516" s="145" t="s">
        <v>108</v>
      </c>
      <c r="K1516" s="14" t="s">
        <v>718</v>
      </c>
    </row>
    <row r="1517" spans="3:11" x14ac:dyDescent="0.2">
      <c r="C1517" s="140">
        <f t="shared" si="75"/>
        <v>50</v>
      </c>
      <c r="D1517" s="141" t="str">
        <f t="shared" si="76"/>
        <v>HDH-TV</v>
      </c>
      <c r="E1517" s="8" t="str">
        <f t="shared" si="77"/>
        <v>50HDH-TV</v>
      </c>
      <c r="F1517" s="142">
        <v>50</v>
      </c>
      <c r="G1517" s="143" t="s">
        <v>789</v>
      </c>
      <c r="H1517" s="143"/>
      <c r="I1517" s="143"/>
      <c r="J1517" s="145" t="s">
        <v>787</v>
      </c>
      <c r="K1517" s="14" t="s">
        <v>718</v>
      </c>
    </row>
    <row r="1518" spans="3:11" x14ac:dyDescent="0.2">
      <c r="C1518" s="140">
        <f t="shared" si="75"/>
        <v>51</v>
      </c>
      <c r="D1518" s="141" t="str">
        <f t="shared" si="76"/>
        <v>HDH-TV</v>
      </c>
      <c r="E1518" s="8" t="str">
        <f t="shared" si="77"/>
        <v>51HDH-TV</v>
      </c>
      <c r="F1518" s="142">
        <v>51</v>
      </c>
      <c r="G1518" s="143" t="s">
        <v>789</v>
      </c>
      <c r="H1518" s="143"/>
      <c r="I1518" s="143"/>
      <c r="J1518" s="145" t="s">
        <v>722</v>
      </c>
      <c r="K1518" s="14" t="s">
        <v>718</v>
      </c>
    </row>
    <row r="1519" spans="3:11" x14ac:dyDescent="0.2">
      <c r="C1519" s="140">
        <f t="shared" si="75"/>
        <v>52</v>
      </c>
      <c r="D1519" s="141" t="str">
        <f t="shared" si="76"/>
        <v>HDH-TV</v>
      </c>
      <c r="E1519" s="8" t="str">
        <f t="shared" si="77"/>
        <v>52HDH-TV</v>
      </c>
      <c r="F1519" s="142">
        <v>52</v>
      </c>
      <c r="G1519" s="143" t="s">
        <v>789</v>
      </c>
      <c r="H1519" s="143"/>
      <c r="I1519" s="143"/>
      <c r="J1519" s="145" t="s">
        <v>108</v>
      </c>
      <c r="K1519" s="14" t="s">
        <v>718</v>
      </c>
    </row>
    <row r="1520" spans="3:11" x14ac:dyDescent="0.2">
      <c r="C1520" s="140">
        <f t="shared" si="75"/>
        <v>53</v>
      </c>
      <c r="D1520" s="141" t="str">
        <f t="shared" si="76"/>
        <v>HDH-TV</v>
      </c>
      <c r="E1520" s="8" t="str">
        <f t="shared" si="77"/>
        <v>53HDH-TV</v>
      </c>
      <c r="F1520" s="142">
        <v>53</v>
      </c>
      <c r="G1520" s="143" t="s">
        <v>789</v>
      </c>
      <c r="H1520" s="143"/>
      <c r="I1520" s="143"/>
      <c r="J1520" s="145" t="s">
        <v>787</v>
      </c>
      <c r="K1520" s="14" t="s">
        <v>718</v>
      </c>
    </row>
    <row r="1521" spans="3:11" x14ac:dyDescent="0.2">
      <c r="C1521" s="140">
        <f t="shared" si="75"/>
        <v>54</v>
      </c>
      <c r="D1521" s="141" t="str">
        <f t="shared" si="76"/>
        <v>HDH-TV</v>
      </c>
      <c r="E1521" s="8" t="str">
        <f t="shared" si="77"/>
        <v>54HDH-TV</v>
      </c>
      <c r="F1521" s="142">
        <v>54</v>
      </c>
      <c r="G1521" s="143" t="s">
        <v>789</v>
      </c>
      <c r="H1521" s="143"/>
      <c r="I1521" s="143"/>
      <c r="J1521" s="145" t="s">
        <v>722</v>
      </c>
      <c r="K1521" s="14" t="s">
        <v>718</v>
      </c>
    </row>
    <row r="1522" spans="3:11" x14ac:dyDescent="0.2">
      <c r="C1522" s="140">
        <f t="shared" si="75"/>
        <v>55</v>
      </c>
      <c r="D1522" s="141" t="str">
        <f t="shared" si="76"/>
        <v>HDH-TV</v>
      </c>
      <c r="E1522" s="8" t="str">
        <f t="shared" si="77"/>
        <v>55HDH-TV</v>
      </c>
      <c r="F1522" s="142">
        <v>55</v>
      </c>
      <c r="G1522" s="143" t="s">
        <v>789</v>
      </c>
      <c r="H1522" s="143"/>
      <c r="I1522" s="143"/>
      <c r="J1522" s="145" t="s">
        <v>108</v>
      </c>
      <c r="K1522" s="14" t="s">
        <v>718</v>
      </c>
    </row>
    <row r="1523" spans="3:11" x14ac:dyDescent="0.2">
      <c r="C1523" s="140">
        <f t="shared" si="75"/>
        <v>56</v>
      </c>
      <c r="D1523" s="141" t="str">
        <f t="shared" si="76"/>
        <v>HDH-TV</v>
      </c>
      <c r="E1523" s="8" t="str">
        <f t="shared" si="77"/>
        <v>56HDH-TV</v>
      </c>
      <c r="F1523" s="142">
        <v>56</v>
      </c>
      <c r="G1523" s="143" t="s">
        <v>789</v>
      </c>
      <c r="H1523" s="143"/>
      <c r="I1523" s="143"/>
      <c r="J1523" s="145" t="s">
        <v>787</v>
      </c>
      <c r="K1523" s="14" t="s">
        <v>718</v>
      </c>
    </row>
    <row r="1524" spans="3:11" x14ac:dyDescent="0.2">
      <c r="C1524" s="140">
        <f t="shared" si="75"/>
        <v>57</v>
      </c>
      <c r="D1524" s="141" t="str">
        <f t="shared" si="76"/>
        <v>HDH-TV</v>
      </c>
      <c r="E1524" s="8" t="str">
        <f t="shared" si="77"/>
        <v>57HDH-TV</v>
      </c>
      <c r="F1524" s="142">
        <v>57</v>
      </c>
      <c r="G1524" s="143" t="s">
        <v>789</v>
      </c>
      <c r="H1524" s="143"/>
      <c r="I1524" s="143"/>
      <c r="J1524" s="145" t="s">
        <v>722</v>
      </c>
      <c r="K1524" s="14" t="s">
        <v>718</v>
      </c>
    </row>
    <row r="1525" spans="3:11" x14ac:dyDescent="0.2">
      <c r="C1525" s="140">
        <f t="shared" si="75"/>
        <v>58</v>
      </c>
      <c r="D1525" s="141" t="str">
        <f t="shared" si="76"/>
        <v>HDH-TV</v>
      </c>
      <c r="E1525" s="8" t="str">
        <f t="shared" si="77"/>
        <v>58HDH-TV</v>
      </c>
      <c r="F1525" s="142">
        <v>58</v>
      </c>
      <c r="G1525" s="143" t="s">
        <v>789</v>
      </c>
      <c r="H1525" s="143"/>
      <c r="I1525" s="143"/>
      <c r="J1525" s="145" t="s">
        <v>108</v>
      </c>
      <c r="K1525" s="14" t="s">
        <v>718</v>
      </c>
    </row>
    <row r="1526" spans="3:11" x14ac:dyDescent="0.2">
      <c r="C1526" s="140">
        <f t="shared" si="75"/>
        <v>59</v>
      </c>
      <c r="D1526" s="141" t="str">
        <f t="shared" si="76"/>
        <v>HDH-TV</v>
      </c>
      <c r="E1526" s="8" t="str">
        <f t="shared" si="77"/>
        <v>59HDH-TV</v>
      </c>
      <c r="F1526" s="142">
        <v>59</v>
      </c>
      <c r="G1526" s="143" t="s">
        <v>789</v>
      </c>
      <c r="H1526" s="143"/>
      <c r="I1526" s="143"/>
      <c r="J1526" s="145" t="s">
        <v>787</v>
      </c>
      <c r="K1526" s="14" t="s">
        <v>718</v>
      </c>
    </row>
    <row r="1527" spans="3:11" x14ac:dyDescent="0.2">
      <c r="C1527" s="140">
        <f t="shared" si="75"/>
        <v>60</v>
      </c>
      <c r="D1527" s="141" t="str">
        <f t="shared" si="76"/>
        <v>HDH-TV</v>
      </c>
      <c r="E1527" s="8" t="str">
        <f t="shared" si="77"/>
        <v>60HDH-TV</v>
      </c>
      <c r="F1527" s="142">
        <v>60</v>
      </c>
      <c r="G1527" s="143" t="s">
        <v>789</v>
      </c>
      <c r="H1527" s="143"/>
      <c r="I1527" s="143"/>
      <c r="J1527" s="145" t="s">
        <v>722</v>
      </c>
      <c r="K1527" s="14" t="s">
        <v>718</v>
      </c>
    </row>
    <row r="1528" spans="3:11" x14ac:dyDescent="0.2">
      <c r="C1528" s="140">
        <f t="shared" si="75"/>
        <v>61</v>
      </c>
      <c r="D1528" s="141" t="str">
        <f t="shared" si="76"/>
        <v>HDH-TV</v>
      </c>
      <c r="E1528" s="8" t="str">
        <f t="shared" si="77"/>
        <v>61HDH-TV</v>
      </c>
      <c r="F1528" s="142">
        <v>61</v>
      </c>
      <c r="G1528" s="143" t="s">
        <v>789</v>
      </c>
      <c r="H1528" s="143"/>
      <c r="I1528" s="143"/>
      <c r="J1528" s="145" t="s">
        <v>108</v>
      </c>
      <c r="K1528" s="14" t="s">
        <v>718</v>
      </c>
    </row>
    <row r="1529" spans="3:11" x14ac:dyDescent="0.2">
      <c r="C1529" s="140">
        <f t="shared" si="75"/>
        <v>62</v>
      </c>
      <c r="D1529" s="141" t="str">
        <f t="shared" si="76"/>
        <v>HDH-TV</v>
      </c>
      <c r="E1529" s="8" t="str">
        <f t="shared" si="77"/>
        <v>62HDH-TV</v>
      </c>
      <c r="F1529" s="142">
        <v>62</v>
      </c>
      <c r="G1529" s="143" t="s">
        <v>789</v>
      </c>
      <c r="H1529" s="143"/>
      <c r="I1529" s="143"/>
      <c r="J1529" s="145" t="s">
        <v>787</v>
      </c>
      <c r="K1529" s="14" t="s">
        <v>718</v>
      </c>
    </row>
    <row r="1530" spans="3:11" x14ac:dyDescent="0.2">
      <c r="C1530" s="140">
        <f t="shared" si="75"/>
        <v>63</v>
      </c>
      <c r="D1530" s="141" t="str">
        <f t="shared" si="76"/>
        <v>HDH-TV</v>
      </c>
      <c r="E1530" s="8" t="str">
        <f t="shared" si="77"/>
        <v>63HDH-TV</v>
      </c>
      <c r="F1530" s="142">
        <v>63</v>
      </c>
      <c r="G1530" s="143" t="s">
        <v>789</v>
      </c>
      <c r="H1530" s="143"/>
      <c r="I1530" s="143"/>
      <c r="J1530" s="145" t="s">
        <v>722</v>
      </c>
      <c r="K1530" s="14" t="s">
        <v>718</v>
      </c>
    </row>
    <row r="1531" spans="3:11" x14ac:dyDescent="0.2">
      <c r="C1531" s="140">
        <f t="shared" si="75"/>
        <v>64</v>
      </c>
      <c r="D1531" s="141" t="str">
        <f t="shared" si="76"/>
        <v>HDH-TV</v>
      </c>
      <c r="E1531" s="8" t="str">
        <f t="shared" si="77"/>
        <v>64HDH-TV</v>
      </c>
      <c r="F1531" s="142">
        <v>64</v>
      </c>
      <c r="G1531" s="143" t="s">
        <v>789</v>
      </c>
      <c r="H1531" s="143"/>
      <c r="I1531" s="143"/>
      <c r="J1531" s="145" t="s">
        <v>108</v>
      </c>
      <c r="K1531" s="14" t="s">
        <v>718</v>
      </c>
    </row>
    <row r="1532" spans="3:11" x14ac:dyDescent="0.2">
      <c r="C1532" s="140">
        <f t="shared" ref="C1532:C1563" si="78">IF(G1532&lt;&gt;G1531,1,C1531+1)</f>
        <v>65</v>
      </c>
      <c r="D1532" s="141" t="str">
        <f t="shared" ref="D1532:D1563" si="79">+VLOOKUP(G1532,$L$10:$M$50,2,0)</f>
        <v>HDH-TV</v>
      </c>
      <c r="E1532" s="8" t="str">
        <f t="shared" si="77"/>
        <v>65HDH-TV</v>
      </c>
      <c r="F1532" s="142">
        <v>65</v>
      </c>
      <c r="G1532" s="143" t="s">
        <v>789</v>
      </c>
      <c r="H1532" s="143"/>
      <c r="I1532" s="143"/>
      <c r="J1532" s="145" t="s">
        <v>787</v>
      </c>
      <c r="K1532" s="14" t="s">
        <v>718</v>
      </c>
    </row>
    <row r="1533" spans="3:11" x14ac:dyDescent="0.2">
      <c r="C1533" s="140">
        <f t="shared" si="78"/>
        <v>66</v>
      </c>
      <c r="D1533" s="141" t="str">
        <f t="shared" si="79"/>
        <v>HDH-TV</v>
      </c>
      <c r="E1533" s="8" t="str">
        <f t="shared" si="77"/>
        <v>66HDH-TV</v>
      </c>
      <c r="F1533" s="142">
        <v>66</v>
      </c>
      <c r="G1533" s="143" t="s">
        <v>789</v>
      </c>
      <c r="H1533" s="143"/>
      <c r="I1533" s="143"/>
      <c r="J1533" s="145" t="s">
        <v>722</v>
      </c>
      <c r="K1533" s="14" t="s">
        <v>718</v>
      </c>
    </row>
    <row r="1534" spans="3:11" x14ac:dyDescent="0.2">
      <c r="C1534" s="140">
        <f t="shared" si="78"/>
        <v>67</v>
      </c>
      <c r="D1534" s="141" t="str">
        <f t="shared" si="79"/>
        <v>HDH-TV</v>
      </c>
      <c r="E1534" s="8" t="str">
        <f t="shared" si="77"/>
        <v>67HDH-TV</v>
      </c>
      <c r="F1534" s="142">
        <v>67</v>
      </c>
      <c r="G1534" s="143" t="s">
        <v>789</v>
      </c>
      <c r="H1534" s="143"/>
      <c r="I1534" s="143"/>
      <c r="J1534" s="145" t="s">
        <v>108</v>
      </c>
      <c r="K1534" s="14" t="s">
        <v>718</v>
      </c>
    </row>
    <row r="1535" spans="3:11" x14ac:dyDescent="0.2">
      <c r="C1535" s="140">
        <f t="shared" si="78"/>
        <v>68</v>
      </c>
      <c r="D1535" s="141" t="str">
        <f t="shared" si="79"/>
        <v>HDH-TV</v>
      </c>
      <c r="E1535" s="8" t="str">
        <f t="shared" si="77"/>
        <v>68HDH-TV</v>
      </c>
      <c r="F1535" s="142">
        <v>68</v>
      </c>
      <c r="G1535" s="143" t="s">
        <v>789</v>
      </c>
      <c r="H1535" s="143"/>
      <c r="I1535" s="143"/>
      <c r="J1535" s="145" t="s">
        <v>787</v>
      </c>
      <c r="K1535" s="14" t="s">
        <v>718</v>
      </c>
    </row>
    <row r="1536" spans="3:11" x14ac:dyDescent="0.2">
      <c r="C1536" s="140">
        <f t="shared" si="78"/>
        <v>69</v>
      </c>
      <c r="D1536" s="141" t="str">
        <f t="shared" si="79"/>
        <v>HDH-TV</v>
      </c>
      <c r="E1536" s="8" t="str">
        <f t="shared" si="77"/>
        <v>69HDH-TV</v>
      </c>
      <c r="F1536" s="142">
        <v>69</v>
      </c>
      <c r="G1536" s="143" t="s">
        <v>789</v>
      </c>
      <c r="H1536" s="143"/>
      <c r="I1536" s="143"/>
      <c r="J1536" s="145" t="s">
        <v>722</v>
      </c>
      <c r="K1536" s="14" t="s">
        <v>718</v>
      </c>
    </row>
    <row r="1537" spans="3:11" x14ac:dyDescent="0.2">
      <c r="C1537" s="140">
        <f t="shared" si="78"/>
        <v>70</v>
      </c>
      <c r="D1537" s="141" t="str">
        <f t="shared" si="79"/>
        <v>HDH-TV</v>
      </c>
      <c r="E1537" s="8" t="str">
        <f t="shared" si="77"/>
        <v>70HDH-TV</v>
      </c>
      <c r="F1537" s="142">
        <v>70</v>
      </c>
      <c r="G1537" s="143" t="s">
        <v>789</v>
      </c>
      <c r="H1537" s="143"/>
      <c r="I1537" s="143"/>
      <c r="J1537" s="145" t="s">
        <v>108</v>
      </c>
      <c r="K1537" s="14" t="s">
        <v>718</v>
      </c>
    </row>
    <row r="1538" spans="3:11" x14ac:dyDescent="0.2">
      <c r="C1538" s="140">
        <f t="shared" si="78"/>
        <v>71</v>
      </c>
      <c r="D1538" s="141" t="str">
        <f t="shared" si="79"/>
        <v>HDH-TV</v>
      </c>
      <c r="E1538" s="8" t="str">
        <f t="shared" si="77"/>
        <v>71HDH-TV</v>
      </c>
      <c r="F1538" s="142">
        <v>71</v>
      </c>
      <c r="G1538" s="143" t="s">
        <v>789</v>
      </c>
      <c r="H1538" s="143"/>
      <c r="I1538" s="143"/>
      <c r="J1538" s="145" t="s">
        <v>787</v>
      </c>
      <c r="K1538" s="14" t="s">
        <v>718</v>
      </c>
    </row>
    <row r="1539" spans="3:11" x14ac:dyDescent="0.2">
      <c r="C1539" s="140">
        <f t="shared" si="78"/>
        <v>72</v>
      </c>
      <c r="D1539" s="141" t="str">
        <f t="shared" si="79"/>
        <v>HDH-TV</v>
      </c>
      <c r="E1539" s="8" t="str">
        <f t="shared" si="77"/>
        <v>72HDH-TV</v>
      </c>
      <c r="F1539" s="142">
        <v>72</v>
      </c>
      <c r="G1539" s="143" t="s">
        <v>789</v>
      </c>
      <c r="H1539" s="143"/>
      <c r="I1539" s="143"/>
      <c r="J1539" s="145" t="s">
        <v>722</v>
      </c>
      <c r="K1539" s="14" t="s">
        <v>718</v>
      </c>
    </row>
    <row r="1540" spans="3:11" x14ac:dyDescent="0.2">
      <c r="C1540" s="140">
        <f t="shared" si="78"/>
        <v>73</v>
      </c>
      <c r="D1540" s="141" t="str">
        <f t="shared" si="79"/>
        <v>HDH-TV</v>
      </c>
      <c r="E1540" s="8" t="str">
        <f t="shared" si="77"/>
        <v>73HDH-TV</v>
      </c>
      <c r="F1540" s="142">
        <v>73</v>
      </c>
      <c r="G1540" s="143" t="s">
        <v>789</v>
      </c>
      <c r="H1540" s="143"/>
      <c r="I1540" s="143"/>
      <c r="J1540" s="145" t="s">
        <v>108</v>
      </c>
      <c r="K1540" s="14" t="s">
        <v>718</v>
      </c>
    </row>
    <row r="1541" spans="3:11" x14ac:dyDescent="0.2">
      <c r="C1541" s="140">
        <f t="shared" si="78"/>
        <v>74</v>
      </c>
      <c r="D1541" s="141" t="str">
        <f t="shared" si="79"/>
        <v>HDH-TV</v>
      </c>
      <c r="E1541" s="8" t="str">
        <f t="shared" si="77"/>
        <v>74HDH-TV</v>
      </c>
      <c r="F1541" s="142">
        <v>74</v>
      </c>
      <c r="G1541" s="143" t="s">
        <v>789</v>
      </c>
      <c r="H1541" s="143"/>
      <c r="I1541" s="143"/>
      <c r="J1541" s="145" t="s">
        <v>787</v>
      </c>
      <c r="K1541" s="14" t="s">
        <v>718</v>
      </c>
    </row>
    <row r="1542" spans="3:11" x14ac:dyDescent="0.2">
      <c r="C1542" s="140">
        <f t="shared" si="78"/>
        <v>75</v>
      </c>
      <c r="D1542" s="141" t="str">
        <f t="shared" si="79"/>
        <v>HDH-TV</v>
      </c>
      <c r="E1542" s="8" t="str">
        <f t="shared" si="77"/>
        <v>75HDH-TV</v>
      </c>
      <c r="F1542" s="142">
        <v>75</v>
      </c>
      <c r="G1542" s="143" t="s">
        <v>789</v>
      </c>
      <c r="H1542" s="143"/>
      <c r="I1542" s="143"/>
      <c r="J1542" s="145" t="s">
        <v>722</v>
      </c>
      <c r="K1542" s="14" t="s">
        <v>718</v>
      </c>
    </row>
    <row r="1543" spans="3:11" x14ac:dyDescent="0.2">
      <c r="C1543" s="140">
        <f t="shared" si="78"/>
        <v>76</v>
      </c>
      <c r="D1543" s="141" t="str">
        <f t="shared" si="79"/>
        <v>HDH-TV</v>
      </c>
      <c r="E1543" s="8" t="str">
        <f t="shared" si="77"/>
        <v>76HDH-TV</v>
      </c>
      <c r="F1543" s="142">
        <v>76</v>
      </c>
      <c r="G1543" s="143" t="s">
        <v>789</v>
      </c>
      <c r="H1543" s="143"/>
      <c r="I1543" s="143"/>
      <c r="J1543" s="145" t="s">
        <v>108</v>
      </c>
      <c r="K1543" s="14" t="s">
        <v>718</v>
      </c>
    </row>
    <row r="1544" spans="3:11" x14ac:dyDescent="0.2">
      <c r="C1544" s="140">
        <f t="shared" si="78"/>
        <v>77</v>
      </c>
      <c r="D1544" s="141" t="str">
        <f t="shared" si="79"/>
        <v>HDH-TV</v>
      </c>
      <c r="E1544" s="8" t="str">
        <f t="shared" si="77"/>
        <v>77HDH-TV</v>
      </c>
      <c r="F1544" s="142">
        <v>77</v>
      </c>
      <c r="G1544" s="143" t="s">
        <v>789</v>
      </c>
      <c r="H1544" s="143"/>
      <c r="I1544" s="143"/>
      <c r="J1544" s="145" t="s">
        <v>787</v>
      </c>
      <c r="K1544" s="14" t="s">
        <v>718</v>
      </c>
    </row>
    <row r="1545" spans="3:11" x14ac:dyDescent="0.2">
      <c r="C1545" s="140">
        <f t="shared" si="78"/>
        <v>78</v>
      </c>
      <c r="D1545" s="141" t="str">
        <f t="shared" si="79"/>
        <v>HDH-TV</v>
      </c>
      <c r="E1545" s="8" t="str">
        <f t="shared" si="77"/>
        <v>78HDH-TV</v>
      </c>
      <c r="F1545" s="142">
        <v>78</v>
      </c>
      <c r="G1545" s="143" t="s">
        <v>789</v>
      </c>
      <c r="H1545" s="143"/>
      <c r="I1545" s="143"/>
      <c r="J1545" s="145" t="s">
        <v>722</v>
      </c>
      <c r="K1545" s="14" t="s">
        <v>718</v>
      </c>
    </row>
    <row r="1546" spans="3:11" x14ac:dyDescent="0.2">
      <c r="C1546" s="140">
        <f t="shared" si="78"/>
        <v>79</v>
      </c>
      <c r="D1546" s="141" t="str">
        <f t="shared" si="79"/>
        <v>HDH-TV</v>
      </c>
      <c r="E1546" s="8" t="str">
        <f t="shared" si="77"/>
        <v>79HDH-TV</v>
      </c>
      <c r="F1546" s="142">
        <v>79</v>
      </c>
      <c r="G1546" s="143" t="s">
        <v>789</v>
      </c>
      <c r="H1546" s="143"/>
      <c r="I1546" s="143"/>
      <c r="J1546" s="145" t="s">
        <v>108</v>
      </c>
      <c r="K1546" s="14" t="s">
        <v>718</v>
      </c>
    </row>
    <row r="1547" spans="3:11" x14ac:dyDescent="0.2">
      <c r="C1547" s="140">
        <f t="shared" si="78"/>
        <v>80</v>
      </c>
      <c r="D1547" s="141" t="str">
        <f t="shared" si="79"/>
        <v>HDH-TV</v>
      </c>
      <c r="E1547" s="8" t="str">
        <f t="shared" si="77"/>
        <v>80HDH-TV</v>
      </c>
      <c r="F1547" s="142">
        <v>80</v>
      </c>
      <c r="G1547" s="143" t="s">
        <v>789</v>
      </c>
      <c r="H1547" s="143"/>
      <c r="I1547" s="143"/>
      <c r="J1547" s="145" t="s">
        <v>787</v>
      </c>
      <c r="K1547" s="14" t="s">
        <v>718</v>
      </c>
    </row>
    <row r="1548" spans="3:11" x14ac:dyDescent="0.2">
      <c r="C1548" s="140">
        <f t="shared" si="78"/>
        <v>81</v>
      </c>
      <c r="D1548" s="141" t="str">
        <f t="shared" si="79"/>
        <v>HDH-TV</v>
      </c>
      <c r="E1548" s="8" t="str">
        <f t="shared" si="77"/>
        <v>81HDH-TV</v>
      </c>
      <c r="F1548" s="142">
        <v>81</v>
      </c>
      <c r="G1548" s="143" t="s">
        <v>789</v>
      </c>
      <c r="H1548" s="143"/>
      <c r="I1548" s="143"/>
      <c r="J1548" s="145" t="s">
        <v>722</v>
      </c>
      <c r="K1548" s="14" t="s">
        <v>718</v>
      </c>
    </row>
    <row r="1549" spans="3:11" x14ac:dyDescent="0.2">
      <c r="C1549" s="140">
        <f t="shared" si="78"/>
        <v>82</v>
      </c>
      <c r="D1549" s="141" t="str">
        <f t="shared" si="79"/>
        <v>HDH-TV</v>
      </c>
      <c r="E1549" s="8" t="str">
        <f t="shared" si="77"/>
        <v>82HDH-TV</v>
      </c>
      <c r="F1549" s="142">
        <v>82</v>
      </c>
      <c r="G1549" s="143" t="s">
        <v>789</v>
      </c>
      <c r="H1549" s="143"/>
      <c r="I1549" s="143"/>
      <c r="J1549" s="145" t="s">
        <v>108</v>
      </c>
      <c r="K1549" s="14" t="s">
        <v>718</v>
      </c>
    </row>
    <row r="1550" spans="3:11" x14ac:dyDescent="0.2">
      <c r="C1550" s="140">
        <f t="shared" si="78"/>
        <v>83</v>
      </c>
      <c r="D1550" s="141" t="str">
        <f t="shared" si="79"/>
        <v>HDH-TV</v>
      </c>
      <c r="E1550" s="8" t="str">
        <f t="shared" si="77"/>
        <v>83HDH-TV</v>
      </c>
      <c r="F1550" s="142">
        <v>83</v>
      </c>
      <c r="G1550" s="143" t="s">
        <v>789</v>
      </c>
      <c r="H1550" s="143"/>
      <c r="I1550" s="143"/>
      <c r="J1550" s="145" t="s">
        <v>787</v>
      </c>
      <c r="K1550" s="14" t="s">
        <v>718</v>
      </c>
    </row>
    <row r="1551" spans="3:11" x14ac:dyDescent="0.2">
      <c r="C1551" s="140">
        <f t="shared" si="78"/>
        <v>84</v>
      </c>
      <c r="D1551" s="141" t="str">
        <f t="shared" si="79"/>
        <v>HDH-TV</v>
      </c>
      <c r="E1551" s="8" t="str">
        <f t="shared" si="77"/>
        <v>84HDH-TV</v>
      </c>
      <c r="F1551" s="142">
        <v>84</v>
      </c>
      <c r="G1551" s="143" t="s">
        <v>789</v>
      </c>
      <c r="H1551" s="143"/>
      <c r="I1551" s="143"/>
      <c r="J1551" s="145" t="s">
        <v>722</v>
      </c>
      <c r="K1551" s="14" t="s">
        <v>718</v>
      </c>
    </row>
    <row r="1552" spans="3:11" x14ac:dyDescent="0.2">
      <c r="C1552" s="140">
        <f t="shared" si="78"/>
        <v>85</v>
      </c>
      <c r="D1552" s="141" t="str">
        <f t="shared" si="79"/>
        <v>HDH-TV</v>
      </c>
      <c r="E1552" s="8" t="str">
        <f t="shared" si="77"/>
        <v>85HDH-TV</v>
      </c>
      <c r="F1552" s="142">
        <v>85</v>
      </c>
      <c r="G1552" s="143" t="s">
        <v>789</v>
      </c>
      <c r="H1552" s="143"/>
      <c r="I1552" s="143"/>
      <c r="J1552" s="145" t="s">
        <v>108</v>
      </c>
      <c r="K1552" s="14" t="s">
        <v>718</v>
      </c>
    </row>
    <row r="1553" spans="3:11" x14ac:dyDescent="0.2">
      <c r="C1553" s="140">
        <f t="shared" si="78"/>
        <v>86</v>
      </c>
      <c r="D1553" s="141" t="str">
        <f t="shared" si="79"/>
        <v>HDH-TV</v>
      </c>
      <c r="E1553" s="8" t="str">
        <f t="shared" si="77"/>
        <v>86HDH-TV</v>
      </c>
      <c r="F1553" s="142">
        <v>86</v>
      </c>
      <c r="G1553" s="143" t="s">
        <v>789</v>
      </c>
      <c r="H1553" s="143"/>
      <c r="I1553" s="143"/>
      <c r="J1553" s="145" t="s">
        <v>787</v>
      </c>
      <c r="K1553" s="14" t="s">
        <v>718</v>
      </c>
    </row>
    <row r="1554" spans="3:11" x14ac:dyDescent="0.2">
      <c r="C1554" s="140">
        <f t="shared" si="78"/>
        <v>87</v>
      </c>
      <c r="D1554" s="141" t="str">
        <f t="shared" si="79"/>
        <v>HDH-TV</v>
      </c>
      <c r="E1554" s="8" t="str">
        <f t="shared" si="77"/>
        <v>87HDH-TV</v>
      </c>
      <c r="F1554" s="142">
        <v>87</v>
      </c>
      <c r="G1554" s="143" t="s">
        <v>789</v>
      </c>
      <c r="H1554" s="143"/>
      <c r="I1554" s="143"/>
      <c r="J1554" s="145" t="s">
        <v>722</v>
      </c>
      <c r="K1554" s="14" t="s">
        <v>718</v>
      </c>
    </row>
    <row r="1555" spans="3:11" x14ac:dyDescent="0.2">
      <c r="C1555" s="140">
        <f t="shared" si="78"/>
        <v>88</v>
      </c>
      <c r="D1555" s="141" t="str">
        <f t="shared" si="79"/>
        <v>HDH-TV</v>
      </c>
      <c r="E1555" s="8" t="str">
        <f t="shared" si="77"/>
        <v>88HDH-TV</v>
      </c>
      <c r="F1555" s="142">
        <v>88</v>
      </c>
      <c r="G1555" s="143" t="s">
        <v>789</v>
      </c>
      <c r="H1555" s="143"/>
      <c r="I1555" s="143"/>
      <c r="J1555" s="145" t="s">
        <v>108</v>
      </c>
      <c r="K1555" s="14" t="s">
        <v>718</v>
      </c>
    </row>
    <row r="1556" spans="3:11" x14ac:dyDescent="0.2">
      <c r="C1556" s="140">
        <f t="shared" si="78"/>
        <v>89</v>
      </c>
      <c r="D1556" s="141" t="str">
        <f t="shared" si="79"/>
        <v>HDH-TV</v>
      </c>
      <c r="E1556" s="8" t="str">
        <f t="shared" si="77"/>
        <v>89HDH-TV</v>
      </c>
      <c r="F1556" s="142">
        <v>89</v>
      </c>
      <c r="G1556" s="143" t="s">
        <v>789</v>
      </c>
      <c r="H1556" s="143"/>
      <c r="I1556" s="143"/>
      <c r="J1556" s="145" t="s">
        <v>787</v>
      </c>
      <c r="K1556" s="14" t="s">
        <v>718</v>
      </c>
    </row>
    <row r="1557" spans="3:11" x14ac:dyDescent="0.2">
      <c r="C1557" s="140">
        <f t="shared" si="78"/>
        <v>90</v>
      </c>
      <c r="D1557" s="141" t="str">
        <f t="shared" si="79"/>
        <v>HDH-TV</v>
      </c>
      <c r="E1557" s="8" t="str">
        <f t="shared" si="77"/>
        <v>90HDH-TV</v>
      </c>
      <c r="F1557" s="142">
        <v>90</v>
      </c>
      <c r="G1557" s="143" t="s">
        <v>789</v>
      </c>
      <c r="H1557" s="143"/>
      <c r="I1557" s="143"/>
      <c r="J1557" s="145" t="s">
        <v>722</v>
      </c>
      <c r="K1557" s="14" t="s">
        <v>718</v>
      </c>
    </row>
    <row r="1558" spans="3:11" x14ac:dyDescent="0.2">
      <c r="C1558" s="140">
        <f t="shared" si="78"/>
        <v>91</v>
      </c>
      <c r="D1558" s="141" t="str">
        <f t="shared" si="79"/>
        <v>HDH-TV</v>
      </c>
      <c r="E1558" s="8" t="str">
        <f t="shared" si="77"/>
        <v>91HDH-TV</v>
      </c>
      <c r="F1558" s="142">
        <v>91</v>
      </c>
      <c r="G1558" s="143" t="s">
        <v>789</v>
      </c>
      <c r="H1558" s="143"/>
      <c r="I1558" s="143"/>
      <c r="J1558" s="145" t="s">
        <v>108</v>
      </c>
      <c r="K1558" s="14" t="s">
        <v>718</v>
      </c>
    </row>
    <row r="1559" spans="3:11" x14ac:dyDescent="0.2">
      <c r="C1559" s="140">
        <f t="shared" si="78"/>
        <v>92</v>
      </c>
      <c r="D1559" s="141" t="str">
        <f t="shared" si="79"/>
        <v>HDH-TV</v>
      </c>
      <c r="E1559" s="8" t="str">
        <f t="shared" si="77"/>
        <v>92HDH-TV</v>
      </c>
      <c r="F1559" s="142">
        <v>92</v>
      </c>
      <c r="G1559" s="143" t="s">
        <v>789</v>
      </c>
      <c r="H1559" s="143"/>
      <c r="I1559" s="143"/>
      <c r="J1559" s="145" t="s">
        <v>787</v>
      </c>
      <c r="K1559" s="14" t="s">
        <v>718</v>
      </c>
    </row>
    <row r="1560" spans="3:11" x14ac:dyDescent="0.2">
      <c r="C1560" s="140">
        <f t="shared" si="78"/>
        <v>93</v>
      </c>
      <c r="D1560" s="141" t="str">
        <f t="shared" si="79"/>
        <v>HDH-TV</v>
      </c>
      <c r="E1560" s="8" t="str">
        <f t="shared" si="77"/>
        <v>93HDH-TV</v>
      </c>
      <c r="F1560" s="142">
        <v>93</v>
      </c>
      <c r="G1560" s="143" t="s">
        <v>789</v>
      </c>
      <c r="H1560" s="143"/>
      <c r="I1560" s="143"/>
      <c r="J1560" s="145" t="s">
        <v>722</v>
      </c>
      <c r="K1560" s="14" t="s">
        <v>718</v>
      </c>
    </row>
    <row r="1561" spans="3:11" x14ac:dyDescent="0.2">
      <c r="C1561" s="140">
        <f t="shared" si="78"/>
        <v>94</v>
      </c>
      <c r="D1561" s="141" t="str">
        <f t="shared" si="79"/>
        <v>HDH-TV</v>
      </c>
      <c r="E1561" s="8" t="str">
        <f t="shared" si="77"/>
        <v>94HDH-TV</v>
      </c>
      <c r="F1561" s="142">
        <v>94</v>
      </c>
      <c r="G1561" s="143" t="s">
        <v>789</v>
      </c>
      <c r="H1561" s="143"/>
      <c r="I1561" s="143"/>
      <c r="J1561" s="145" t="s">
        <v>108</v>
      </c>
      <c r="K1561" s="14" t="s">
        <v>718</v>
      </c>
    </row>
    <row r="1562" spans="3:11" x14ac:dyDescent="0.2">
      <c r="C1562" s="140">
        <f t="shared" si="78"/>
        <v>95</v>
      </c>
      <c r="D1562" s="141" t="str">
        <f t="shared" si="79"/>
        <v>HDH-TV</v>
      </c>
      <c r="E1562" s="8" t="str">
        <f t="shared" si="77"/>
        <v>95HDH-TV</v>
      </c>
      <c r="F1562" s="142">
        <v>95</v>
      </c>
      <c r="G1562" s="143" t="s">
        <v>789</v>
      </c>
      <c r="H1562" s="143"/>
      <c r="I1562" s="143"/>
      <c r="J1562" s="145" t="s">
        <v>787</v>
      </c>
      <c r="K1562" s="14" t="s">
        <v>718</v>
      </c>
    </row>
    <row r="1563" spans="3:11" x14ac:dyDescent="0.2">
      <c r="C1563" s="140">
        <f t="shared" si="78"/>
        <v>96</v>
      </c>
      <c r="D1563" s="141" t="str">
        <f t="shared" si="79"/>
        <v>HDH-TV</v>
      </c>
      <c r="E1563" s="8" t="str">
        <f t="shared" si="77"/>
        <v>96HDH-TV</v>
      </c>
      <c r="F1563" s="142">
        <v>96</v>
      </c>
      <c r="G1563" s="143" t="s">
        <v>789</v>
      </c>
      <c r="H1563" s="143"/>
      <c r="I1563" s="143"/>
      <c r="J1563" s="145" t="s">
        <v>722</v>
      </c>
      <c r="K1563" s="14" t="s">
        <v>718</v>
      </c>
    </row>
    <row r="1564" spans="3:11" x14ac:dyDescent="0.2">
      <c r="C1564" s="140">
        <f t="shared" ref="C1564:C1576" si="80">IF(G1564&lt;&gt;G1563,1,C1563+1)</f>
        <v>97</v>
      </c>
      <c r="D1564" s="141" t="str">
        <f t="shared" ref="D1564:D1575" si="81">+VLOOKUP(G1564,$L$10:$M$50,2,0)</f>
        <v>HDH-TV</v>
      </c>
      <c r="E1564" s="8" t="str">
        <f t="shared" si="77"/>
        <v>97HDH-TV</v>
      </c>
      <c r="F1564" s="142">
        <v>97</v>
      </c>
      <c r="G1564" s="143" t="s">
        <v>789</v>
      </c>
      <c r="H1564" s="143"/>
      <c r="I1564" s="143"/>
      <c r="J1564" s="145" t="s">
        <v>108</v>
      </c>
      <c r="K1564" s="14" t="s">
        <v>718</v>
      </c>
    </row>
    <row r="1565" spans="3:11" x14ac:dyDescent="0.2">
      <c r="C1565" s="140">
        <f t="shared" si="80"/>
        <v>98</v>
      </c>
      <c r="D1565" s="141" t="str">
        <f t="shared" si="81"/>
        <v>HDH-TV</v>
      </c>
      <c r="E1565" s="8" t="str">
        <f t="shared" ref="E1565:E1628" si="82">+C1565&amp;D1565</f>
        <v>98HDH-TV</v>
      </c>
      <c r="F1565" s="142">
        <v>98</v>
      </c>
      <c r="G1565" s="143" t="s">
        <v>789</v>
      </c>
      <c r="H1565" s="143"/>
      <c r="I1565" s="143"/>
      <c r="J1565" s="145" t="s">
        <v>787</v>
      </c>
      <c r="K1565" s="14" t="s">
        <v>718</v>
      </c>
    </row>
    <row r="1566" spans="3:11" x14ac:dyDescent="0.2">
      <c r="C1566" s="140">
        <f t="shared" si="80"/>
        <v>99</v>
      </c>
      <c r="D1566" s="141" t="str">
        <f t="shared" si="81"/>
        <v>HDH-TV</v>
      </c>
      <c r="E1566" s="8" t="str">
        <f t="shared" si="82"/>
        <v>99HDH-TV</v>
      </c>
      <c r="F1566" s="142">
        <v>99</v>
      </c>
      <c r="G1566" s="143" t="s">
        <v>789</v>
      </c>
      <c r="H1566" s="143"/>
      <c r="I1566" s="143"/>
      <c r="J1566" s="145" t="s">
        <v>722</v>
      </c>
      <c r="K1566" s="14" t="s">
        <v>718</v>
      </c>
    </row>
    <row r="1567" spans="3:11" x14ac:dyDescent="0.2">
      <c r="C1567" s="140">
        <f t="shared" si="80"/>
        <v>100</v>
      </c>
      <c r="D1567" s="141" t="str">
        <f t="shared" si="81"/>
        <v>HDH-TV</v>
      </c>
      <c r="E1567" s="8" t="str">
        <f t="shared" si="82"/>
        <v>100HDH-TV</v>
      </c>
      <c r="F1567" s="142">
        <v>100</v>
      </c>
      <c r="G1567" s="143" t="s">
        <v>789</v>
      </c>
      <c r="H1567" s="143"/>
      <c r="I1567" s="143"/>
      <c r="J1567" s="145" t="s">
        <v>108</v>
      </c>
      <c r="K1567" s="14" t="s">
        <v>718</v>
      </c>
    </row>
    <row r="1568" spans="3:11" x14ac:dyDescent="0.2">
      <c r="C1568" s="140">
        <f t="shared" si="80"/>
        <v>101</v>
      </c>
      <c r="D1568" s="141" t="str">
        <f t="shared" si="81"/>
        <v>HDH-TV</v>
      </c>
      <c r="E1568" s="8" t="str">
        <f t="shared" si="82"/>
        <v>101HDH-TV</v>
      </c>
      <c r="F1568" s="142">
        <v>101</v>
      </c>
      <c r="G1568" s="143" t="s">
        <v>789</v>
      </c>
      <c r="H1568" s="143"/>
      <c r="I1568" s="143"/>
      <c r="J1568" s="145" t="s">
        <v>787</v>
      </c>
      <c r="K1568" s="14" t="s">
        <v>718</v>
      </c>
    </row>
    <row r="1569" spans="3:11" x14ac:dyDescent="0.2">
      <c r="C1569" s="140">
        <f t="shared" si="80"/>
        <v>102</v>
      </c>
      <c r="D1569" s="141" t="str">
        <f t="shared" si="81"/>
        <v>HDH-TV</v>
      </c>
      <c r="E1569" s="8" t="str">
        <f t="shared" si="82"/>
        <v>102HDH-TV</v>
      </c>
      <c r="F1569" s="142">
        <v>102</v>
      </c>
      <c r="G1569" s="143" t="s">
        <v>789</v>
      </c>
      <c r="H1569" s="143"/>
      <c r="I1569" s="143"/>
      <c r="J1569" s="145" t="s">
        <v>722</v>
      </c>
      <c r="K1569" s="14" t="s">
        <v>718</v>
      </c>
    </row>
    <row r="1570" spans="3:11" x14ac:dyDescent="0.2">
      <c r="C1570" s="140">
        <f t="shared" si="80"/>
        <v>103</v>
      </c>
      <c r="D1570" s="141" t="str">
        <f t="shared" si="81"/>
        <v>HDH-TV</v>
      </c>
      <c r="E1570" s="8" t="str">
        <f t="shared" si="82"/>
        <v>103HDH-TV</v>
      </c>
      <c r="F1570" s="142">
        <v>103</v>
      </c>
      <c r="G1570" s="143" t="s">
        <v>789</v>
      </c>
      <c r="H1570" s="143"/>
      <c r="I1570" s="143"/>
      <c r="J1570" s="145" t="s">
        <v>108</v>
      </c>
      <c r="K1570" s="14" t="s">
        <v>718</v>
      </c>
    </row>
    <row r="1571" spans="3:11" x14ac:dyDescent="0.2">
      <c r="C1571" s="140">
        <f t="shared" si="80"/>
        <v>104</v>
      </c>
      <c r="D1571" s="141" t="str">
        <f t="shared" si="81"/>
        <v>HDH-TV</v>
      </c>
      <c r="E1571" s="8" t="str">
        <f t="shared" si="82"/>
        <v>104HDH-TV</v>
      </c>
      <c r="F1571" s="142">
        <v>104</v>
      </c>
      <c r="G1571" s="143" t="s">
        <v>789</v>
      </c>
      <c r="H1571" s="143"/>
      <c r="I1571" s="143"/>
      <c r="J1571" s="145" t="s">
        <v>787</v>
      </c>
      <c r="K1571" s="14" t="s">
        <v>718</v>
      </c>
    </row>
    <row r="1572" spans="3:11" x14ac:dyDescent="0.2">
      <c r="C1572" s="140">
        <f t="shared" si="80"/>
        <v>105</v>
      </c>
      <c r="D1572" s="141" t="str">
        <f t="shared" si="81"/>
        <v>HDH-TV</v>
      </c>
      <c r="E1572" s="8" t="str">
        <f t="shared" si="82"/>
        <v>105HDH-TV</v>
      </c>
      <c r="F1572" s="142">
        <v>105</v>
      </c>
      <c r="G1572" s="143" t="s">
        <v>789</v>
      </c>
      <c r="H1572" s="143"/>
      <c r="I1572" s="143"/>
      <c r="J1572" s="145" t="s">
        <v>722</v>
      </c>
      <c r="K1572" s="14" t="s">
        <v>718</v>
      </c>
    </row>
    <row r="1573" spans="3:11" x14ac:dyDescent="0.2">
      <c r="C1573" s="140">
        <f t="shared" si="80"/>
        <v>1</v>
      </c>
      <c r="D1573" s="141" t="e">
        <f t="shared" si="81"/>
        <v>#N/A</v>
      </c>
      <c r="E1573" s="8" t="e">
        <f t="shared" si="82"/>
        <v>#N/A</v>
      </c>
      <c r="F1573" s="142"/>
      <c r="G1573" s="14"/>
      <c r="H1573" s="143"/>
      <c r="I1573" s="143"/>
      <c r="J1573" s="145"/>
      <c r="K1573" s="14"/>
    </row>
    <row r="1574" spans="3:11" x14ac:dyDescent="0.2">
      <c r="C1574" s="140">
        <f t="shared" si="80"/>
        <v>2</v>
      </c>
      <c r="D1574" s="141" t="e">
        <f t="shared" si="81"/>
        <v>#N/A</v>
      </c>
      <c r="E1574" s="8" t="e">
        <f t="shared" si="82"/>
        <v>#N/A</v>
      </c>
      <c r="F1574" s="142"/>
      <c r="G1574" s="143"/>
      <c r="H1574" s="143"/>
      <c r="I1574" s="143"/>
      <c r="J1574" s="145"/>
      <c r="K1574" s="14"/>
    </row>
    <row r="1575" spans="3:11" x14ac:dyDescent="0.2">
      <c r="C1575" s="140">
        <f t="shared" si="80"/>
        <v>3</v>
      </c>
      <c r="D1575" s="141" t="e">
        <f t="shared" si="81"/>
        <v>#N/A</v>
      </c>
      <c r="E1575" s="8" t="e">
        <f t="shared" si="82"/>
        <v>#N/A</v>
      </c>
      <c r="F1575" s="142"/>
      <c r="G1575" s="14"/>
      <c r="H1575" s="143"/>
      <c r="I1575" s="143"/>
      <c r="J1575" s="145"/>
      <c r="K1575" s="14"/>
    </row>
    <row r="1576" spans="3:11" x14ac:dyDescent="0.2">
      <c r="C1576" s="140">
        <f t="shared" si="80"/>
        <v>4</v>
      </c>
      <c r="D1576" s="141" t="e">
        <f t="shared" ref="D1576:D1628" si="83">+VLOOKUP(G1576,$L$10:$M$50,2,0)</f>
        <v>#N/A</v>
      </c>
      <c r="E1576" s="8" t="e">
        <f t="shared" si="82"/>
        <v>#N/A</v>
      </c>
      <c r="F1576" s="142"/>
      <c r="G1576" s="14"/>
      <c r="H1576" s="14"/>
      <c r="I1576" s="14"/>
      <c r="J1576" s="145"/>
      <c r="K1576" s="14"/>
    </row>
    <row r="1577" spans="3:11" x14ac:dyDescent="0.2">
      <c r="C1577" s="140">
        <f t="shared" ref="C1577:C1610" si="84">IF(G1577&lt;&gt;G1576,1,C1576+1)</f>
        <v>5</v>
      </c>
      <c r="D1577" s="141" t="e">
        <f t="shared" si="83"/>
        <v>#N/A</v>
      </c>
      <c r="E1577" s="8" t="e">
        <f t="shared" si="82"/>
        <v>#N/A</v>
      </c>
      <c r="F1577" s="142"/>
      <c r="G1577" s="14"/>
      <c r="H1577" s="14"/>
      <c r="I1577" s="14"/>
      <c r="J1577" s="145"/>
      <c r="K1577" s="14"/>
    </row>
    <row r="1578" spans="3:11" x14ac:dyDescent="0.2">
      <c r="C1578" s="140">
        <f t="shared" si="84"/>
        <v>6</v>
      </c>
      <c r="D1578" s="141" t="e">
        <f t="shared" si="83"/>
        <v>#N/A</v>
      </c>
      <c r="E1578" s="8" t="e">
        <f t="shared" si="82"/>
        <v>#N/A</v>
      </c>
      <c r="F1578" s="142"/>
      <c r="G1578" s="14"/>
      <c r="H1578" s="14"/>
      <c r="I1578" s="14"/>
      <c r="J1578" s="145"/>
      <c r="K1578" s="14"/>
    </row>
    <row r="1579" spans="3:11" x14ac:dyDescent="0.2">
      <c r="C1579" s="140">
        <f t="shared" si="84"/>
        <v>7</v>
      </c>
      <c r="D1579" s="141" t="e">
        <f t="shared" si="83"/>
        <v>#N/A</v>
      </c>
      <c r="E1579" s="8" t="e">
        <f t="shared" si="82"/>
        <v>#N/A</v>
      </c>
      <c r="F1579" s="142"/>
      <c r="G1579" s="14"/>
      <c r="H1579" s="14"/>
      <c r="I1579" s="14"/>
      <c r="J1579" s="145"/>
      <c r="K1579" s="14"/>
    </row>
    <row r="1580" spans="3:11" x14ac:dyDescent="0.2">
      <c r="C1580" s="140">
        <f t="shared" si="84"/>
        <v>8</v>
      </c>
      <c r="D1580" s="141" t="e">
        <f t="shared" si="83"/>
        <v>#N/A</v>
      </c>
      <c r="E1580" s="8" t="e">
        <f t="shared" si="82"/>
        <v>#N/A</v>
      </c>
      <c r="F1580" s="142"/>
      <c r="G1580" s="14"/>
      <c r="H1580" s="14"/>
      <c r="I1580" s="14"/>
      <c r="J1580" s="145"/>
      <c r="K1580" s="14"/>
    </row>
    <row r="1581" spans="3:11" x14ac:dyDescent="0.2">
      <c r="C1581" s="140">
        <f t="shared" si="84"/>
        <v>9</v>
      </c>
      <c r="D1581" s="141" t="e">
        <f t="shared" si="83"/>
        <v>#N/A</v>
      </c>
      <c r="E1581" s="8" t="e">
        <f t="shared" si="82"/>
        <v>#N/A</v>
      </c>
      <c r="F1581" s="142"/>
      <c r="G1581" s="14"/>
      <c r="H1581" s="14"/>
      <c r="I1581" s="14"/>
      <c r="J1581" s="145"/>
      <c r="K1581" s="14"/>
    </row>
    <row r="1582" spans="3:11" x14ac:dyDescent="0.2">
      <c r="C1582" s="140">
        <f t="shared" si="84"/>
        <v>10</v>
      </c>
      <c r="D1582" s="141" t="e">
        <f t="shared" si="83"/>
        <v>#N/A</v>
      </c>
      <c r="E1582" s="8" t="e">
        <f t="shared" si="82"/>
        <v>#N/A</v>
      </c>
      <c r="F1582" s="142"/>
      <c r="G1582" s="14"/>
      <c r="H1582" s="14"/>
      <c r="I1582" s="14"/>
      <c r="J1582" s="145"/>
      <c r="K1582" s="14"/>
    </row>
    <row r="1583" spans="3:11" x14ac:dyDescent="0.2">
      <c r="C1583" s="140">
        <f t="shared" si="84"/>
        <v>11</v>
      </c>
      <c r="D1583" s="141" t="e">
        <f t="shared" si="83"/>
        <v>#N/A</v>
      </c>
      <c r="E1583" s="8" t="e">
        <f t="shared" si="82"/>
        <v>#N/A</v>
      </c>
      <c r="F1583" s="142"/>
      <c r="G1583" s="14"/>
      <c r="H1583" s="14"/>
      <c r="I1583" s="14"/>
      <c r="J1583" s="145"/>
      <c r="K1583" s="14"/>
    </row>
    <row r="1584" spans="3:11" x14ac:dyDescent="0.2">
      <c r="C1584" s="140">
        <f t="shared" si="84"/>
        <v>12</v>
      </c>
      <c r="D1584" s="141" t="e">
        <f t="shared" si="83"/>
        <v>#N/A</v>
      </c>
      <c r="E1584" s="8" t="e">
        <f t="shared" si="82"/>
        <v>#N/A</v>
      </c>
      <c r="F1584" s="142"/>
      <c r="G1584" s="14"/>
      <c r="H1584" s="14"/>
      <c r="I1584" s="14"/>
      <c r="J1584" s="145"/>
      <c r="K1584" s="14"/>
    </row>
    <row r="1585" spans="3:11" x14ac:dyDescent="0.2">
      <c r="C1585" s="140">
        <f t="shared" si="84"/>
        <v>13</v>
      </c>
      <c r="D1585" s="141" t="e">
        <f t="shared" si="83"/>
        <v>#N/A</v>
      </c>
      <c r="E1585" s="8" t="e">
        <f t="shared" si="82"/>
        <v>#N/A</v>
      </c>
      <c r="F1585" s="142"/>
      <c r="G1585" s="14"/>
      <c r="H1585" s="14"/>
      <c r="I1585" s="14"/>
      <c r="J1585" s="145"/>
      <c r="K1585" s="14"/>
    </row>
    <row r="1586" spans="3:11" x14ac:dyDescent="0.2">
      <c r="C1586" s="140">
        <f t="shared" si="84"/>
        <v>14</v>
      </c>
      <c r="D1586" s="141" t="e">
        <f t="shared" si="83"/>
        <v>#N/A</v>
      </c>
      <c r="E1586" s="8" t="e">
        <f t="shared" si="82"/>
        <v>#N/A</v>
      </c>
      <c r="F1586" s="142"/>
      <c r="G1586" s="14"/>
      <c r="H1586" s="14"/>
      <c r="I1586" s="14"/>
      <c r="J1586" s="145"/>
      <c r="K1586" s="14"/>
    </row>
    <row r="1587" spans="3:11" x14ac:dyDescent="0.2">
      <c r="C1587" s="140">
        <f t="shared" si="84"/>
        <v>15</v>
      </c>
      <c r="D1587" s="141" t="e">
        <f t="shared" si="83"/>
        <v>#N/A</v>
      </c>
      <c r="E1587" s="8" t="e">
        <f t="shared" si="82"/>
        <v>#N/A</v>
      </c>
      <c r="F1587" s="142"/>
      <c r="G1587" s="14"/>
      <c r="H1587" s="14"/>
      <c r="I1587" s="14"/>
      <c r="J1587" s="145"/>
      <c r="K1587" s="14"/>
    </row>
    <row r="1588" spans="3:11" x14ac:dyDescent="0.2">
      <c r="C1588" s="140">
        <f t="shared" si="84"/>
        <v>16</v>
      </c>
      <c r="D1588" s="141" t="e">
        <f t="shared" si="83"/>
        <v>#N/A</v>
      </c>
      <c r="E1588" s="8" t="e">
        <f t="shared" si="82"/>
        <v>#N/A</v>
      </c>
      <c r="F1588" s="142"/>
      <c r="G1588" s="14"/>
      <c r="H1588" s="14"/>
      <c r="I1588" s="14"/>
      <c r="J1588" s="145"/>
      <c r="K1588" s="14"/>
    </row>
    <row r="1589" spans="3:11" x14ac:dyDescent="0.2">
      <c r="C1589" s="140">
        <f t="shared" si="84"/>
        <v>17</v>
      </c>
      <c r="D1589" s="141" t="e">
        <f t="shared" si="83"/>
        <v>#N/A</v>
      </c>
      <c r="E1589" s="8" t="e">
        <f t="shared" si="82"/>
        <v>#N/A</v>
      </c>
      <c r="F1589" s="142"/>
      <c r="G1589" s="14"/>
      <c r="H1589" s="14"/>
      <c r="I1589" s="14"/>
      <c r="J1589" s="145"/>
      <c r="K1589" s="14"/>
    </row>
    <row r="1590" spans="3:11" x14ac:dyDescent="0.2">
      <c r="C1590" s="140">
        <f t="shared" si="84"/>
        <v>18</v>
      </c>
      <c r="D1590" s="141" t="e">
        <f t="shared" si="83"/>
        <v>#N/A</v>
      </c>
      <c r="E1590" s="8" t="e">
        <f t="shared" si="82"/>
        <v>#N/A</v>
      </c>
      <c r="F1590" s="142"/>
      <c r="G1590" s="14"/>
      <c r="H1590" s="14"/>
      <c r="I1590" s="14"/>
      <c r="J1590" s="145"/>
      <c r="K1590" s="14"/>
    </row>
    <row r="1591" spans="3:11" x14ac:dyDescent="0.2">
      <c r="C1591" s="140">
        <f t="shared" si="84"/>
        <v>19</v>
      </c>
      <c r="D1591" s="141" t="e">
        <f t="shared" si="83"/>
        <v>#N/A</v>
      </c>
      <c r="E1591" s="8" t="e">
        <f t="shared" si="82"/>
        <v>#N/A</v>
      </c>
      <c r="F1591" s="142"/>
      <c r="G1591" s="14"/>
      <c r="H1591" s="14"/>
      <c r="I1591" s="14"/>
      <c r="J1591" s="145"/>
      <c r="K1591" s="14"/>
    </row>
    <row r="1592" spans="3:11" x14ac:dyDescent="0.2">
      <c r="C1592" s="140">
        <f t="shared" si="84"/>
        <v>20</v>
      </c>
      <c r="D1592" s="141" t="e">
        <f t="shared" si="83"/>
        <v>#N/A</v>
      </c>
      <c r="E1592" s="8" t="e">
        <f t="shared" si="82"/>
        <v>#N/A</v>
      </c>
      <c r="F1592" s="142"/>
      <c r="G1592" s="14"/>
      <c r="H1592" s="14"/>
      <c r="I1592" s="14"/>
      <c r="J1592" s="145"/>
      <c r="K1592" s="14"/>
    </row>
    <row r="1593" spans="3:11" x14ac:dyDescent="0.2">
      <c r="C1593" s="140">
        <f t="shared" si="84"/>
        <v>21</v>
      </c>
      <c r="D1593" s="141" t="e">
        <f t="shared" si="83"/>
        <v>#N/A</v>
      </c>
      <c r="E1593" s="8" t="e">
        <f t="shared" si="82"/>
        <v>#N/A</v>
      </c>
      <c r="F1593" s="142"/>
      <c r="G1593" s="14"/>
      <c r="H1593" s="14"/>
      <c r="I1593" s="14"/>
      <c r="J1593" s="145"/>
      <c r="K1593" s="14"/>
    </row>
    <row r="1594" spans="3:11" x14ac:dyDescent="0.2">
      <c r="C1594" s="140">
        <f t="shared" si="84"/>
        <v>22</v>
      </c>
      <c r="D1594" s="141" t="e">
        <f t="shared" si="83"/>
        <v>#N/A</v>
      </c>
      <c r="E1594" s="8" t="e">
        <f t="shared" si="82"/>
        <v>#N/A</v>
      </c>
      <c r="F1594" s="142"/>
      <c r="G1594" s="14"/>
      <c r="H1594" s="14"/>
      <c r="I1594" s="14"/>
      <c r="J1594" s="145"/>
      <c r="K1594" s="14"/>
    </row>
    <row r="1595" spans="3:11" x14ac:dyDescent="0.2">
      <c r="C1595" s="140">
        <f t="shared" si="84"/>
        <v>23</v>
      </c>
      <c r="D1595" s="141" t="e">
        <f t="shared" si="83"/>
        <v>#N/A</v>
      </c>
      <c r="E1595" s="8" t="e">
        <f t="shared" si="82"/>
        <v>#N/A</v>
      </c>
      <c r="F1595" s="142"/>
      <c r="G1595" s="14"/>
      <c r="H1595" s="14"/>
      <c r="I1595" s="14"/>
      <c r="J1595" s="145"/>
      <c r="K1595" s="14"/>
    </row>
    <row r="1596" spans="3:11" x14ac:dyDescent="0.2">
      <c r="C1596" s="140">
        <f t="shared" si="84"/>
        <v>24</v>
      </c>
      <c r="D1596" s="141" t="e">
        <f t="shared" si="83"/>
        <v>#N/A</v>
      </c>
      <c r="E1596" s="8" t="e">
        <f t="shared" si="82"/>
        <v>#N/A</v>
      </c>
      <c r="F1596" s="142"/>
      <c r="G1596" s="14"/>
      <c r="H1596" s="14"/>
      <c r="I1596" s="14"/>
      <c r="J1596" s="145"/>
      <c r="K1596" s="14"/>
    </row>
    <row r="1597" spans="3:11" x14ac:dyDescent="0.2">
      <c r="C1597" s="140">
        <f t="shared" si="84"/>
        <v>25</v>
      </c>
      <c r="D1597" s="141" t="e">
        <f t="shared" si="83"/>
        <v>#N/A</v>
      </c>
      <c r="E1597" s="8" t="e">
        <f t="shared" si="82"/>
        <v>#N/A</v>
      </c>
      <c r="F1597" s="142"/>
      <c r="G1597" s="14"/>
      <c r="H1597" s="14"/>
      <c r="I1597" s="14"/>
      <c r="J1597" s="145"/>
      <c r="K1597" s="14"/>
    </row>
    <row r="1598" spans="3:11" x14ac:dyDescent="0.2">
      <c r="C1598" s="140">
        <f t="shared" si="84"/>
        <v>26</v>
      </c>
      <c r="D1598" s="141" t="e">
        <f t="shared" si="83"/>
        <v>#N/A</v>
      </c>
      <c r="E1598" s="8" t="e">
        <f t="shared" si="82"/>
        <v>#N/A</v>
      </c>
      <c r="F1598" s="142"/>
      <c r="G1598" s="14"/>
      <c r="H1598" s="14"/>
      <c r="I1598" s="14"/>
      <c r="J1598" s="145"/>
      <c r="K1598" s="14"/>
    </row>
    <row r="1599" spans="3:11" x14ac:dyDescent="0.2">
      <c r="C1599" s="140">
        <f t="shared" si="84"/>
        <v>27</v>
      </c>
      <c r="D1599" s="141" t="e">
        <f t="shared" si="83"/>
        <v>#N/A</v>
      </c>
      <c r="E1599" s="8" t="e">
        <f t="shared" si="82"/>
        <v>#N/A</v>
      </c>
      <c r="F1599" s="142"/>
      <c r="G1599" s="14"/>
      <c r="H1599" s="14"/>
      <c r="I1599" s="14"/>
      <c r="J1599" s="145"/>
      <c r="K1599" s="14"/>
    </row>
    <row r="1600" spans="3:11" x14ac:dyDescent="0.2">
      <c r="C1600" s="140">
        <f t="shared" si="84"/>
        <v>28</v>
      </c>
      <c r="D1600" s="141" t="e">
        <f t="shared" si="83"/>
        <v>#N/A</v>
      </c>
      <c r="E1600" s="8" t="e">
        <f t="shared" si="82"/>
        <v>#N/A</v>
      </c>
      <c r="F1600" s="142"/>
      <c r="G1600" s="14"/>
      <c r="H1600" s="14"/>
      <c r="I1600" s="14"/>
      <c r="J1600" s="145"/>
      <c r="K1600" s="14"/>
    </row>
    <row r="1601" spans="3:11" x14ac:dyDescent="0.2">
      <c r="C1601" s="140">
        <f t="shared" si="84"/>
        <v>29</v>
      </c>
      <c r="D1601" s="141" t="e">
        <f t="shared" si="83"/>
        <v>#N/A</v>
      </c>
      <c r="E1601" s="8" t="e">
        <f t="shared" si="82"/>
        <v>#N/A</v>
      </c>
      <c r="F1601" s="142"/>
      <c r="G1601" s="14"/>
      <c r="H1601" s="14"/>
      <c r="I1601" s="14"/>
      <c r="J1601" s="145"/>
      <c r="K1601" s="14"/>
    </row>
    <row r="1602" spans="3:11" x14ac:dyDescent="0.2">
      <c r="C1602" s="140">
        <f t="shared" si="84"/>
        <v>30</v>
      </c>
      <c r="D1602" s="141" t="e">
        <f t="shared" si="83"/>
        <v>#N/A</v>
      </c>
      <c r="E1602" s="8" t="e">
        <f t="shared" si="82"/>
        <v>#N/A</v>
      </c>
      <c r="F1602" s="142"/>
      <c r="G1602" s="14"/>
      <c r="H1602" s="14"/>
      <c r="I1602" s="14"/>
      <c r="J1602" s="145"/>
      <c r="K1602" s="14"/>
    </row>
    <row r="1603" spans="3:11" x14ac:dyDescent="0.2">
      <c r="C1603" s="140">
        <f t="shared" si="84"/>
        <v>31</v>
      </c>
      <c r="D1603" s="141" t="e">
        <f t="shared" si="83"/>
        <v>#N/A</v>
      </c>
      <c r="E1603" s="8" t="e">
        <f t="shared" si="82"/>
        <v>#N/A</v>
      </c>
      <c r="F1603" s="142"/>
      <c r="G1603" s="14"/>
      <c r="H1603" s="14"/>
      <c r="I1603" s="14"/>
      <c r="J1603" s="145"/>
      <c r="K1603" s="14"/>
    </row>
    <row r="1604" spans="3:11" x14ac:dyDescent="0.2">
      <c r="C1604" s="140">
        <f t="shared" si="84"/>
        <v>32</v>
      </c>
      <c r="D1604" s="141" t="e">
        <f t="shared" si="83"/>
        <v>#N/A</v>
      </c>
      <c r="E1604" s="8" t="e">
        <f t="shared" si="82"/>
        <v>#N/A</v>
      </c>
      <c r="F1604" s="142"/>
      <c r="G1604" s="14"/>
      <c r="H1604" s="14"/>
      <c r="I1604" s="14"/>
      <c r="J1604" s="145"/>
      <c r="K1604" s="14"/>
    </row>
    <row r="1605" spans="3:11" x14ac:dyDescent="0.2">
      <c r="C1605" s="140">
        <f t="shared" si="84"/>
        <v>33</v>
      </c>
      <c r="D1605" s="141" t="e">
        <f t="shared" si="83"/>
        <v>#N/A</v>
      </c>
      <c r="E1605" s="8" t="e">
        <f t="shared" si="82"/>
        <v>#N/A</v>
      </c>
      <c r="F1605" s="142"/>
      <c r="G1605" s="14"/>
      <c r="H1605" s="14"/>
      <c r="I1605" s="14"/>
      <c r="J1605" s="145"/>
      <c r="K1605" s="14"/>
    </row>
    <row r="1606" spans="3:11" x14ac:dyDescent="0.2">
      <c r="C1606" s="140">
        <f t="shared" si="84"/>
        <v>34</v>
      </c>
      <c r="D1606" s="141" t="e">
        <f t="shared" si="83"/>
        <v>#N/A</v>
      </c>
      <c r="E1606" s="8" t="e">
        <f t="shared" si="82"/>
        <v>#N/A</v>
      </c>
      <c r="F1606" s="142"/>
      <c r="G1606" s="14"/>
      <c r="H1606" s="14"/>
      <c r="I1606" s="14"/>
      <c r="J1606" s="145"/>
      <c r="K1606" s="14"/>
    </row>
    <row r="1607" spans="3:11" x14ac:dyDescent="0.2">
      <c r="C1607" s="140">
        <f t="shared" si="84"/>
        <v>35</v>
      </c>
      <c r="D1607" s="141" t="e">
        <f t="shared" si="83"/>
        <v>#N/A</v>
      </c>
      <c r="E1607" s="8" t="e">
        <f t="shared" si="82"/>
        <v>#N/A</v>
      </c>
      <c r="F1607" s="142"/>
      <c r="G1607" s="14"/>
      <c r="H1607" s="14"/>
      <c r="I1607" s="14"/>
      <c r="J1607" s="145"/>
      <c r="K1607" s="14"/>
    </row>
    <row r="1608" spans="3:11" x14ac:dyDescent="0.2">
      <c r="C1608" s="140">
        <f t="shared" si="84"/>
        <v>36</v>
      </c>
      <c r="D1608" s="141" t="e">
        <f t="shared" si="83"/>
        <v>#N/A</v>
      </c>
      <c r="E1608" s="8" t="e">
        <f t="shared" si="82"/>
        <v>#N/A</v>
      </c>
      <c r="F1608" s="142"/>
      <c r="G1608" s="14"/>
      <c r="H1608" s="14"/>
      <c r="I1608" s="14"/>
      <c r="J1608" s="145"/>
      <c r="K1608" s="14"/>
    </row>
    <row r="1609" spans="3:11" x14ac:dyDescent="0.2">
      <c r="C1609" s="140">
        <f t="shared" si="84"/>
        <v>37</v>
      </c>
      <c r="D1609" s="141" t="e">
        <f t="shared" si="83"/>
        <v>#N/A</v>
      </c>
      <c r="E1609" s="8" t="e">
        <f t="shared" si="82"/>
        <v>#N/A</v>
      </c>
      <c r="F1609" s="142"/>
      <c r="G1609" s="14"/>
      <c r="H1609" s="14"/>
      <c r="I1609" s="14"/>
      <c r="J1609" s="145"/>
      <c r="K1609" s="14"/>
    </row>
    <row r="1610" spans="3:11" x14ac:dyDescent="0.2">
      <c r="C1610" s="140">
        <f t="shared" si="84"/>
        <v>38</v>
      </c>
      <c r="D1610" s="141" t="e">
        <f t="shared" si="83"/>
        <v>#N/A</v>
      </c>
      <c r="E1610" s="8" t="e">
        <f t="shared" si="82"/>
        <v>#N/A</v>
      </c>
      <c r="F1610" s="142"/>
      <c r="G1610" s="14"/>
      <c r="H1610" s="14"/>
      <c r="I1610" s="14"/>
      <c r="J1610" s="145"/>
      <c r="K1610" s="14"/>
    </row>
    <row r="1611" spans="3:11" x14ac:dyDescent="0.2">
      <c r="C1611" s="140">
        <f t="shared" ref="C1611:C1674" si="85">IF(G1611&lt;&gt;G1610,1,C1610+1)</f>
        <v>39</v>
      </c>
      <c r="D1611" s="141" t="e">
        <f t="shared" si="83"/>
        <v>#N/A</v>
      </c>
      <c r="E1611" s="8" t="e">
        <f t="shared" si="82"/>
        <v>#N/A</v>
      </c>
      <c r="F1611" s="142"/>
      <c r="G1611" s="14"/>
      <c r="H1611" s="14"/>
      <c r="I1611" s="14"/>
      <c r="J1611" s="145"/>
      <c r="K1611" s="14"/>
    </row>
    <row r="1612" spans="3:11" x14ac:dyDescent="0.2">
      <c r="C1612" s="140">
        <f t="shared" si="85"/>
        <v>40</v>
      </c>
      <c r="D1612" s="141" t="e">
        <f t="shared" si="83"/>
        <v>#N/A</v>
      </c>
      <c r="E1612" s="8" t="e">
        <f t="shared" si="82"/>
        <v>#N/A</v>
      </c>
      <c r="F1612" s="142"/>
      <c r="G1612" s="14"/>
      <c r="H1612" s="14"/>
      <c r="I1612" s="14"/>
      <c r="J1612" s="145"/>
      <c r="K1612" s="14"/>
    </row>
    <row r="1613" spans="3:11" x14ac:dyDescent="0.2">
      <c r="C1613" s="140">
        <f t="shared" si="85"/>
        <v>41</v>
      </c>
      <c r="D1613" s="141" t="e">
        <f t="shared" si="83"/>
        <v>#N/A</v>
      </c>
      <c r="E1613" s="8" t="e">
        <f t="shared" si="82"/>
        <v>#N/A</v>
      </c>
      <c r="F1613" s="142"/>
      <c r="G1613" s="14"/>
      <c r="H1613" s="14"/>
      <c r="I1613" s="14"/>
      <c r="J1613" s="145"/>
      <c r="K1613" s="14"/>
    </row>
    <row r="1614" spans="3:11" x14ac:dyDescent="0.2">
      <c r="C1614" s="140">
        <f t="shared" si="85"/>
        <v>42</v>
      </c>
      <c r="D1614" s="141" t="e">
        <f t="shared" si="83"/>
        <v>#N/A</v>
      </c>
      <c r="E1614" s="8" t="e">
        <f t="shared" si="82"/>
        <v>#N/A</v>
      </c>
      <c r="F1614" s="142"/>
      <c r="G1614" s="14"/>
      <c r="H1614" s="14"/>
      <c r="I1614" s="14"/>
      <c r="J1614" s="145"/>
      <c r="K1614" s="14"/>
    </row>
    <row r="1615" spans="3:11" x14ac:dyDescent="0.2">
      <c r="C1615" s="140">
        <f t="shared" si="85"/>
        <v>43</v>
      </c>
      <c r="D1615" s="141" t="e">
        <f t="shared" si="83"/>
        <v>#N/A</v>
      </c>
      <c r="E1615" s="8" t="e">
        <f t="shared" si="82"/>
        <v>#N/A</v>
      </c>
      <c r="F1615" s="142"/>
      <c r="G1615" s="14"/>
      <c r="H1615" s="14"/>
      <c r="I1615" s="14"/>
      <c r="J1615" s="145"/>
      <c r="K1615" s="14"/>
    </row>
    <row r="1616" spans="3:11" x14ac:dyDescent="0.2">
      <c r="C1616" s="140">
        <f t="shared" si="85"/>
        <v>44</v>
      </c>
      <c r="D1616" s="141" t="e">
        <f t="shared" si="83"/>
        <v>#N/A</v>
      </c>
      <c r="E1616" s="8" t="e">
        <f t="shared" si="82"/>
        <v>#N/A</v>
      </c>
      <c r="F1616" s="142"/>
      <c r="G1616" s="14"/>
      <c r="H1616" s="14"/>
      <c r="I1616" s="14"/>
      <c r="J1616" s="145"/>
      <c r="K1616" s="14"/>
    </row>
    <row r="1617" spans="3:11" x14ac:dyDescent="0.2">
      <c r="C1617" s="140">
        <f t="shared" si="85"/>
        <v>45</v>
      </c>
      <c r="D1617" s="141" t="e">
        <f t="shared" si="83"/>
        <v>#N/A</v>
      </c>
      <c r="E1617" s="8" t="e">
        <f t="shared" si="82"/>
        <v>#N/A</v>
      </c>
      <c r="F1617" s="142"/>
      <c r="G1617" s="14"/>
      <c r="H1617" s="14"/>
      <c r="I1617" s="14"/>
      <c r="J1617" s="145"/>
      <c r="K1617" s="14"/>
    </row>
    <row r="1618" spans="3:11" x14ac:dyDescent="0.2">
      <c r="C1618" s="140">
        <f t="shared" si="85"/>
        <v>46</v>
      </c>
      <c r="D1618" s="141" t="e">
        <f t="shared" si="83"/>
        <v>#N/A</v>
      </c>
      <c r="E1618" s="8" t="e">
        <f t="shared" si="82"/>
        <v>#N/A</v>
      </c>
      <c r="F1618" s="142"/>
      <c r="G1618" s="14"/>
      <c r="H1618" s="14"/>
      <c r="I1618" s="14"/>
      <c r="J1618" s="145"/>
      <c r="K1618" s="14"/>
    </row>
    <row r="1619" spans="3:11" x14ac:dyDescent="0.2">
      <c r="C1619" s="140">
        <f t="shared" si="85"/>
        <v>47</v>
      </c>
      <c r="D1619" s="141" t="e">
        <f t="shared" si="83"/>
        <v>#N/A</v>
      </c>
      <c r="E1619" s="8" t="e">
        <f t="shared" si="82"/>
        <v>#N/A</v>
      </c>
      <c r="F1619" s="142"/>
      <c r="G1619" s="14"/>
      <c r="H1619" s="14"/>
      <c r="I1619" s="14"/>
      <c r="J1619" s="145"/>
      <c r="K1619" s="14"/>
    </row>
    <row r="1620" spans="3:11" x14ac:dyDescent="0.2">
      <c r="C1620" s="140">
        <f t="shared" si="85"/>
        <v>48</v>
      </c>
      <c r="D1620" s="141" t="e">
        <f t="shared" si="83"/>
        <v>#N/A</v>
      </c>
      <c r="E1620" s="8" t="e">
        <f t="shared" si="82"/>
        <v>#N/A</v>
      </c>
      <c r="F1620" s="142"/>
      <c r="G1620" s="14"/>
      <c r="H1620" s="14"/>
      <c r="I1620" s="14"/>
      <c r="J1620" s="145"/>
      <c r="K1620" s="14"/>
    </row>
    <row r="1621" spans="3:11" x14ac:dyDescent="0.2">
      <c r="C1621" s="140">
        <f t="shared" si="85"/>
        <v>49</v>
      </c>
      <c r="D1621" s="141" t="e">
        <f t="shared" si="83"/>
        <v>#N/A</v>
      </c>
      <c r="E1621" s="8" t="e">
        <f t="shared" si="82"/>
        <v>#N/A</v>
      </c>
      <c r="F1621" s="142"/>
      <c r="G1621" s="14"/>
      <c r="H1621" s="14"/>
      <c r="I1621" s="14"/>
      <c r="J1621" s="145"/>
      <c r="K1621" s="14"/>
    </row>
    <row r="1622" spans="3:11" x14ac:dyDescent="0.2">
      <c r="C1622" s="140">
        <f t="shared" si="85"/>
        <v>50</v>
      </c>
      <c r="D1622" s="141" t="e">
        <f t="shared" si="83"/>
        <v>#N/A</v>
      </c>
      <c r="E1622" s="8" t="e">
        <f t="shared" si="82"/>
        <v>#N/A</v>
      </c>
      <c r="F1622" s="142"/>
      <c r="G1622" s="14"/>
      <c r="H1622" s="14"/>
      <c r="I1622" s="14"/>
      <c r="J1622" s="145"/>
      <c r="K1622" s="14"/>
    </row>
    <row r="1623" spans="3:11" x14ac:dyDescent="0.2">
      <c r="C1623" s="140">
        <f t="shared" si="85"/>
        <v>51</v>
      </c>
      <c r="D1623" s="141" t="e">
        <f t="shared" si="83"/>
        <v>#N/A</v>
      </c>
      <c r="E1623" s="8" t="e">
        <f t="shared" si="82"/>
        <v>#N/A</v>
      </c>
      <c r="F1623" s="142"/>
      <c r="G1623" s="14"/>
      <c r="H1623" s="14"/>
      <c r="I1623" s="14"/>
      <c r="J1623" s="145"/>
      <c r="K1623" s="14"/>
    </row>
    <row r="1624" spans="3:11" x14ac:dyDescent="0.2">
      <c r="C1624" s="140">
        <f t="shared" si="85"/>
        <v>52</v>
      </c>
      <c r="D1624" s="141" t="e">
        <f t="shared" si="83"/>
        <v>#N/A</v>
      </c>
      <c r="E1624" s="8" t="e">
        <f t="shared" si="82"/>
        <v>#N/A</v>
      </c>
      <c r="F1624" s="142"/>
      <c r="G1624" s="14"/>
      <c r="H1624" s="14"/>
      <c r="I1624" s="14"/>
      <c r="J1624" s="145"/>
      <c r="K1624" s="14"/>
    </row>
    <row r="1625" spans="3:11" x14ac:dyDescent="0.2">
      <c r="C1625" s="140">
        <f t="shared" si="85"/>
        <v>53</v>
      </c>
      <c r="D1625" s="141" t="e">
        <f t="shared" si="83"/>
        <v>#N/A</v>
      </c>
      <c r="E1625" s="8" t="e">
        <f t="shared" si="82"/>
        <v>#N/A</v>
      </c>
      <c r="F1625" s="142"/>
      <c r="G1625" s="14"/>
      <c r="H1625" s="14"/>
      <c r="I1625" s="14"/>
      <c r="J1625" s="145"/>
      <c r="K1625" s="14"/>
    </row>
    <row r="1626" spans="3:11" x14ac:dyDescent="0.2">
      <c r="C1626" s="140">
        <f t="shared" si="85"/>
        <v>54</v>
      </c>
      <c r="D1626" s="141" t="e">
        <f t="shared" si="83"/>
        <v>#N/A</v>
      </c>
      <c r="E1626" s="8" t="e">
        <f t="shared" si="82"/>
        <v>#N/A</v>
      </c>
      <c r="F1626" s="142"/>
      <c r="G1626" s="14"/>
      <c r="H1626" s="14"/>
      <c r="I1626" s="14"/>
      <c r="J1626" s="145"/>
      <c r="K1626" s="14"/>
    </row>
    <row r="1627" spans="3:11" x14ac:dyDescent="0.2">
      <c r="C1627" s="140">
        <f t="shared" si="85"/>
        <v>55</v>
      </c>
      <c r="D1627" s="141" t="e">
        <f t="shared" si="83"/>
        <v>#N/A</v>
      </c>
      <c r="E1627" s="8" t="e">
        <f t="shared" si="82"/>
        <v>#N/A</v>
      </c>
      <c r="F1627" s="142"/>
      <c r="G1627" s="14"/>
      <c r="H1627" s="14"/>
      <c r="I1627" s="14"/>
      <c r="J1627" s="145"/>
      <c r="K1627" s="14"/>
    </row>
    <row r="1628" spans="3:11" x14ac:dyDescent="0.2">
      <c r="C1628" s="140">
        <f t="shared" si="85"/>
        <v>56</v>
      </c>
      <c r="D1628" s="141" t="e">
        <f t="shared" si="83"/>
        <v>#N/A</v>
      </c>
      <c r="E1628" s="8" t="e">
        <f t="shared" si="82"/>
        <v>#N/A</v>
      </c>
      <c r="F1628" s="142"/>
      <c r="G1628" s="14"/>
      <c r="H1628" s="14"/>
      <c r="I1628" s="14"/>
      <c r="J1628" s="145"/>
      <c r="K1628" s="14"/>
    </row>
    <row r="1629" spans="3:11" x14ac:dyDescent="0.2">
      <c r="C1629" s="140">
        <f t="shared" si="85"/>
        <v>57</v>
      </c>
      <c r="D1629" s="141" t="e">
        <f t="shared" ref="D1629:D1692" si="86">+VLOOKUP(G1629,$L$10:$M$50,2,0)</f>
        <v>#N/A</v>
      </c>
      <c r="E1629" s="8" t="e">
        <f t="shared" ref="E1629:E1692" si="87">+C1629&amp;D1629</f>
        <v>#N/A</v>
      </c>
      <c r="F1629" s="142"/>
      <c r="G1629" s="14"/>
      <c r="H1629" s="14"/>
      <c r="I1629" s="14"/>
      <c r="J1629" s="145"/>
      <c r="K1629" s="14"/>
    </row>
    <row r="1630" spans="3:11" x14ac:dyDescent="0.2">
      <c r="C1630" s="140">
        <f t="shared" si="85"/>
        <v>58</v>
      </c>
      <c r="D1630" s="141" t="e">
        <f t="shared" si="86"/>
        <v>#N/A</v>
      </c>
      <c r="E1630" s="8" t="e">
        <f t="shared" si="87"/>
        <v>#N/A</v>
      </c>
      <c r="F1630" s="142"/>
      <c r="G1630" s="14"/>
      <c r="H1630" s="14"/>
      <c r="I1630" s="14"/>
      <c r="J1630" s="145"/>
      <c r="K1630" s="14"/>
    </row>
    <row r="1631" spans="3:11" x14ac:dyDescent="0.2">
      <c r="C1631" s="140">
        <f t="shared" si="85"/>
        <v>59</v>
      </c>
      <c r="D1631" s="141" t="e">
        <f t="shared" si="86"/>
        <v>#N/A</v>
      </c>
      <c r="E1631" s="8" t="e">
        <f t="shared" si="87"/>
        <v>#N/A</v>
      </c>
      <c r="F1631" s="142"/>
      <c r="G1631" s="14"/>
      <c r="H1631" s="14"/>
      <c r="I1631" s="14"/>
      <c r="J1631" s="145"/>
      <c r="K1631" s="14"/>
    </row>
    <row r="1632" spans="3:11" x14ac:dyDescent="0.2">
      <c r="C1632" s="140">
        <f t="shared" si="85"/>
        <v>60</v>
      </c>
      <c r="D1632" s="141" t="e">
        <f t="shared" si="86"/>
        <v>#N/A</v>
      </c>
      <c r="E1632" s="8" t="e">
        <f t="shared" si="87"/>
        <v>#N/A</v>
      </c>
      <c r="F1632" s="142"/>
      <c r="G1632" s="14"/>
      <c r="H1632" s="14"/>
      <c r="I1632" s="14"/>
      <c r="J1632" s="145"/>
      <c r="K1632" s="14"/>
    </row>
    <row r="1633" spans="3:11" x14ac:dyDescent="0.2">
      <c r="C1633" s="140">
        <f t="shared" si="85"/>
        <v>61</v>
      </c>
      <c r="D1633" s="141" t="e">
        <f t="shared" si="86"/>
        <v>#N/A</v>
      </c>
      <c r="E1633" s="8" t="e">
        <f t="shared" si="87"/>
        <v>#N/A</v>
      </c>
      <c r="F1633" s="142"/>
      <c r="G1633" s="14"/>
      <c r="H1633" s="14"/>
      <c r="I1633" s="14"/>
      <c r="J1633" s="145"/>
      <c r="K1633" s="14"/>
    </row>
    <row r="1634" spans="3:11" x14ac:dyDescent="0.2">
      <c r="C1634" s="140">
        <f t="shared" si="85"/>
        <v>62</v>
      </c>
      <c r="D1634" s="141" t="e">
        <f t="shared" si="86"/>
        <v>#N/A</v>
      </c>
      <c r="E1634" s="8" t="e">
        <f t="shared" si="87"/>
        <v>#N/A</v>
      </c>
      <c r="F1634" s="142"/>
      <c r="G1634" s="14"/>
      <c r="H1634" s="14"/>
      <c r="I1634" s="14"/>
      <c r="J1634" s="145"/>
      <c r="K1634" s="14"/>
    </row>
    <row r="1635" spans="3:11" x14ac:dyDescent="0.2">
      <c r="C1635" s="140">
        <f t="shared" si="85"/>
        <v>63</v>
      </c>
      <c r="D1635" s="141" t="e">
        <f t="shared" si="86"/>
        <v>#N/A</v>
      </c>
      <c r="E1635" s="8" t="e">
        <f t="shared" si="87"/>
        <v>#N/A</v>
      </c>
      <c r="F1635" s="142"/>
      <c r="G1635" s="14"/>
      <c r="H1635" s="14"/>
      <c r="I1635" s="14"/>
      <c r="J1635" s="145"/>
      <c r="K1635" s="14"/>
    </row>
    <row r="1636" spans="3:11" x14ac:dyDescent="0.2">
      <c r="C1636" s="140">
        <f t="shared" si="85"/>
        <v>64</v>
      </c>
      <c r="D1636" s="141" t="e">
        <f t="shared" si="86"/>
        <v>#N/A</v>
      </c>
      <c r="E1636" s="8" t="e">
        <f t="shared" si="87"/>
        <v>#N/A</v>
      </c>
      <c r="F1636" s="142"/>
      <c r="G1636" s="14"/>
      <c r="H1636" s="14"/>
      <c r="I1636" s="14"/>
      <c r="J1636" s="145"/>
      <c r="K1636" s="14"/>
    </row>
    <row r="1637" spans="3:11" x14ac:dyDescent="0.2">
      <c r="C1637" s="140">
        <f t="shared" si="85"/>
        <v>65</v>
      </c>
      <c r="D1637" s="141" t="e">
        <f t="shared" si="86"/>
        <v>#N/A</v>
      </c>
      <c r="E1637" s="8" t="e">
        <f t="shared" si="87"/>
        <v>#N/A</v>
      </c>
      <c r="F1637" s="142"/>
      <c r="G1637" s="14"/>
      <c r="H1637" s="14"/>
      <c r="I1637" s="14"/>
      <c r="J1637" s="145"/>
      <c r="K1637" s="14"/>
    </row>
    <row r="1638" spans="3:11" x14ac:dyDescent="0.2">
      <c r="C1638" s="140">
        <f t="shared" si="85"/>
        <v>66</v>
      </c>
      <c r="D1638" s="141" t="e">
        <f t="shared" si="86"/>
        <v>#N/A</v>
      </c>
      <c r="E1638" s="8" t="e">
        <f t="shared" si="87"/>
        <v>#N/A</v>
      </c>
      <c r="F1638" s="142"/>
      <c r="G1638" s="14"/>
      <c r="H1638" s="14"/>
      <c r="I1638" s="14"/>
      <c r="J1638" s="145"/>
      <c r="K1638" s="14"/>
    </row>
    <row r="1639" spans="3:11" x14ac:dyDescent="0.2">
      <c r="C1639" s="140">
        <f t="shared" si="85"/>
        <v>67</v>
      </c>
      <c r="D1639" s="141" t="e">
        <f t="shared" si="86"/>
        <v>#N/A</v>
      </c>
      <c r="E1639" s="8" t="e">
        <f t="shared" si="87"/>
        <v>#N/A</v>
      </c>
      <c r="F1639" s="142"/>
      <c r="G1639" s="14"/>
      <c r="H1639" s="14"/>
      <c r="I1639" s="14"/>
      <c r="J1639" s="145"/>
      <c r="K1639" s="14"/>
    </row>
    <row r="1640" spans="3:11" x14ac:dyDescent="0.2">
      <c r="C1640" s="140">
        <f t="shared" si="85"/>
        <v>68</v>
      </c>
      <c r="D1640" s="141" t="e">
        <f t="shared" si="86"/>
        <v>#N/A</v>
      </c>
      <c r="E1640" s="8" t="e">
        <f t="shared" si="87"/>
        <v>#N/A</v>
      </c>
      <c r="F1640" s="142"/>
      <c r="G1640" s="14"/>
      <c r="H1640" s="14"/>
      <c r="I1640" s="14"/>
      <c r="J1640" s="145"/>
      <c r="K1640" s="14"/>
    </row>
    <row r="1641" spans="3:11" x14ac:dyDescent="0.2">
      <c r="C1641" s="140">
        <f t="shared" si="85"/>
        <v>69</v>
      </c>
      <c r="D1641" s="141" t="e">
        <f t="shared" si="86"/>
        <v>#N/A</v>
      </c>
      <c r="E1641" s="8" t="e">
        <f t="shared" si="87"/>
        <v>#N/A</v>
      </c>
      <c r="F1641" s="142"/>
      <c r="G1641" s="14"/>
      <c r="H1641" s="14"/>
      <c r="I1641" s="14"/>
      <c r="J1641" s="145"/>
      <c r="K1641" s="14"/>
    </row>
    <row r="1642" spans="3:11" x14ac:dyDescent="0.2">
      <c r="C1642" s="140">
        <f t="shared" si="85"/>
        <v>70</v>
      </c>
      <c r="D1642" s="141" t="e">
        <f t="shared" si="86"/>
        <v>#N/A</v>
      </c>
      <c r="E1642" s="8" t="e">
        <f t="shared" si="87"/>
        <v>#N/A</v>
      </c>
      <c r="F1642" s="142"/>
      <c r="G1642" s="14"/>
      <c r="H1642" s="14"/>
      <c r="I1642" s="14"/>
      <c r="J1642" s="145"/>
      <c r="K1642" s="14"/>
    </row>
    <row r="1643" spans="3:11" x14ac:dyDescent="0.2">
      <c r="C1643" s="140">
        <f t="shared" si="85"/>
        <v>71</v>
      </c>
      <c r="D1643" s="141" t="e">
        <f t="shared" si="86"/>
        <v>#N/A</v>
      </c>
      <c r="E1643" s="8" t="e">
        <f t="shared" si="87"/>
        <v>#N/A</v>
      </c>
      <c r="F1643" s="142"/>
      <c r="G1643" s="14"/>
      <c r="H1643" s="14"/>
      <c r="I1643" s="14"/>
      <c r="J1643" s="145"/>
      <c r="K1643" s="14"/>
    </row>
    <row r="1644" spans="3:11" x14ac:dyDescent="0.2">
      <c r="C1644" s="140">
        <f t="shared" si="85"/>
        <v>72</v>
      </c>
      <c r="D1644" s="141" t="e">
        <f t="shared" si="86"/>
        <v>#N/A</v>
      </c>
      <c r="E1644" s="8" t="e">
        <f t="shared" si="87"/>
        <v>#N/A</v>
      </c>
      <c r="F1644" s="142"/>
      <c r="G1644" s="14"/>
      <c r="H1644" s="14"/>
      <c r="I1644" s="14"/>
      <c r="J1644" s="145"/>
      <c r="K1644" s="14"/>
    </row>
    <row r="1645" spans="3:11" x14ac:dyDescent="0.2">
      <c r="C1645" s="140">
        <f t="shared" si="85"/>
        <v>73</v>
      </c>
      <c r="D1645" s="141" t="e">
        <f t="shared" si="86"/>
        <v>#N/A</v>
      </c>
      <c r="E1645" s="8" t="e">
        <f t="shared" si="87"/>
        <v>#N/A</v>
      </c>
      <c r="F1645" s="142"/>
      <c r="G1645" s="14"/>
      <c r="H1645" s="14"/>
      <c r="I1645" s="14"/>
      <c r="J1645" s="145"/>
      <c r="K1645" s="14"/>
    </row>
    <row r="1646" spans="3:11" x14ac:dyDescent="0.2">
      <c r="C1646" s="140">
        <f t="shared" si="85"/>
        <v>74</v>
      </c>
      <c r="D1646" s="141" t="e">
        <f t="shared" si="86"/>
        <v>#N/A</v>
      </c>
      <c r="E1646" s="8" t="e">
        <f t="shared" si="87"/>
        <v>#N/A</v>
      </c>
      <c r="F1646" s="142"/>
      <c r="G1646" s="14"/>
      <c r="H1646" s="14"/>
      <c r="I1646" s="14"/>
      <c r="J1646" s="145"/>
      <c r="K1646" s="14"/>
    </row>
    <row r="1647" spans="3:11" x14ac:dyDescent="0.2">
      <c r="C1647" s="140">
        <f t="shared" si="85"/>
        <v>75</v>
      </c>
      <c r="D1647" s="141" t="e">
        <f t="shared" si="86"/>
        <v>#N/A</v>
      </c>
      <c r="E1647" s="8" t="e">
        <f t="shared" si="87"/>
        <v>#N/A</v>
      </c>
      <c r="F1647" s="142"/>
      <c r="G1647" s="14"/>
      <c r="H1647" s="14"/>
      <c r="I1647" s="14"/>
      <c r="J1647" s="145"/>
      <c r="K1647" s="14"/>
    </row>
    <row r="1648" spans="3:11" x14ac:dyDescent="0.2">
      <c r="C1648" s="140">
        <f t="shared" si="85"/>
        <v>76</v>
      </c>
      <c r="D1648" s="141" t="e">
        <f t="shared" si="86"/>
        <v>#N/A</v>
      </c>
      <c r="E1648" s="8" t="e">
        <f t="shared" si="87"/>
        <v>#N/A</v>
      </c>
      <c r="F1648" s="142"/>
      <c r="G1648" s="14"/>
      <c r="H1648" s="14"/>
      <c r="I1648" s="14"/>
      <c r="J1648" s="145"/>
      <c r="K1648" s="14"/>
    </row>
    <row r="1649" spans="3:11" x14ac:dyDescent="0.2">
      <c r="C1649" s="140">
        <f t="shared" si="85"/>
        <v>77</v>
      </c>
      <c r="D1649" s="141" t="e">
        <f t="shared" si="86"/>
        <v>#N/A</v>
      </c>
      <c r="E1649" s="8" t="e">
        <f t="shared" si="87"/>
        <v>#N/A</v>
      </c>
      <c r="F1649" s="142"/>
      <c r="G1649" s="14"/>
      <c r="H1649" s="14"/>
      <c r="I1649" s="14"/>
      <c r="J1649" s="145"/>
      <c r="K1649" s="14"/>
    </row>
    <row r="1650" spans="3:11" x14ac:dyDescent="0.2">
      <c r="C1650" s="140">
        <f t="shared" si="85"/>
        <v>78</v>
      </c>
      <c r="D1650" s="141" t="e">
        <f t="shared" si="86"/>
        <v>#N/A</v>
      </c>
      <c r="E1650" s="8" t="e">
        <f t="shared" si="87"/>
        <v>#N/A</v>
      </c>
      <c r="F1650" s="142"/>
      <c r="G1650" s="14"/>
      <c r="H1650" s="14"/>
      <c r="I1650" s="14"/>
      <c r="J1650" s="145"/>
      <c r="K1650" s="14"/>
    </row>
    <row r="1651" spans="3:11" x14ac:dyDescent="0.2">
      <c r="C1651" s="140">
        <f t="shared" si="85"/>
        <v>79</v>
      </c>
      <c r="D1651" s="141" t="e">
        <f t="shared" si="86"/>
        <v>#N/A</v>
      </c>
      <c r="E1651" s="8" t="e">
        <f t="shared" si="87"/>
        <v>#N/A</v>
      </c>
      <c r="F1651" s="142"/>
      <c r="G1651" s="14"/>
      <c r="H1651" s="14"/>
      <c r="I1651" s="14"/>
      <c r="J1651" s="145"/>
      <c r="K1651" s="14"/>
    </row>
    <row r="1652" spans="3:11" x14ac:dyDescent="0.2">
      <c r="C1652" s="140">
        <f t="shared" si="85"/>
        <v>80</v>
      </c>
      <c r="D1652" s="141" t="e">
        <f t="shared" si="86"/>
        <v>#N/A</v>
      </c>
      <c r="E1652" s="8" t="e">
        <f t="shared" si="87"/>
        <v>#N/A</v>
      </c>
      <c r="F1652" s="142"/>
      <c r="G1652" s="14"/>
      <c r="H1652" s="14"/>
      <c r="I1652" s="14"/>
      <c r="J1652" s="145"/>
      <c r="K1652" s="14"/>
    </row>
    <row r="1653" spans="3:11" x14ac:dyDescent="0.2">
      <c r="C1653" s="140">
        <f t="shared" si="85"/>
        <v>81</v>
      </c>
      <c r="D1653" s="141" t="e">
        <f t="shared" si="86"/>
        <v>#N/A</v>
      </c>
      <c r="E1653" s="8" t="e">
        <f t="shared" si="87"/>
        <v>#N/A</v>
      </c>
      <c r="F1653" s="142"/>
      <c r="G1653" s="14"/>
      <c r="H1653" s="14"/>
      <c r="I1653" s="14"/>
      <c r="J1653" s="145"/>
      <c r="K1653" s="14"/>
    </row>
    <row r="1654" spans="3:11" x14ac:dyDescent="0.2">
      <c r="C1654" s="140">
        <f t="shared" si="85"/>
        <v>82</v>
      </c>
      <c r="D1654" s="141" t="e">
        <f t="shared" si="86"/>
        <v>#N/A</v>
      </c>
      <c r="E1654" s="8" t="e">
        <f t="shared" si="87"/>
        <v>#N/A</v>
      </c>
      <c r="F1654" s="142"/>
      <c r="G1654" s="14"/>
      <c r="H1654" s="14"/>
      <c r="I1654" s="14"/>
      <c r="J1654" s="145"/>
      <c r="K1654" s="14"/>
    </row>
    <row r="1655" spans="3:11" x14ac:dyDescent="0.2">
      <c r="C1655" s="140">
        <f t="shared" si="85"/>
        <v>83</v>
      </c>
      <c r="D1655" s="141" t="e">
        <f t="shared" si="86"/>
        <v>#N/A</v>
      </c>
      <c r="E1655" s="8" t="e">
        <f t="shared" si="87"/>
        <v>#N/A</v>
      </c>
      <c r="F1655" s="142"/>
      <c r="G1655" s="14"/>
      <c r="H1655" s="14"/>
      <c r="I1655" s="14"/>
      <c r="J1655" s="145"/>
      <c r="K1655" s="14"/>
    </row>
    <row r="1656" spans="3:11" x14ac:dyDescent="0.2">
      <c r="C1656" s="140">
        <f t="shared" si="85"/>
        <v>84</v>
      </c>
      <c r="D1656" s="141" t="e">
        <f t="shared" si="86"/>
        <v>#N/A</v>
      </c>
      <c r="E1656" s="8" t="e">
        <f t="shared" si="87"/>
        <v>#N/A</v>
      </c>
      <c r="F1656" s="142"/>
      <c r="G1656" s="14"/>
      <c r="H1656" s="14"/>
      <c r="I1656" s="14"/>
      <c r="J1656" s="145"/>
      <c r="K1656" s="14"/>
    </row>
    <row r="1657" spans="3:11" x14ac:dyDescent="0.2">
      <c r="C1657" s="140">
        <f t="shared" si="85"/>
        <v>85</v>
      </c>
      <c r="D1657" s="141" t="e">
        <f t="shared" si="86"/>
        <v>#N/A</v>
      </c>
      <c r="E1657" s="8" t="e">
        <f t="shared" si="87"/>
        <v>#N/A</v>
      </c>
      <c r="F1657" s="142"/>
      <c r="G1657" s="14"/>
      <c r="H1657" s="14"/>
      <c r="I1657" s="14"/>
      <c r="J1657" s="145"/>
      <c r="K1657" s="14"/>
    </row>
    <row r="1658" spans="3:11" x14ac:dyDescent="0.2">
      <c r="C1658" s="140">
        <f t="shared" si="85"/>
        <v>86</v>
      </c>
      <c r="D1658" s="141" t="e">
        <f t="shared" si="86"/>
        <v>#N/A</v>
      </c>
      <c r="E1658" s="8" t="e">
        <f t="shared" si="87"/>
        <v>#N/A</v>
      </c>
      <c r="F1658" s="142"/>
      <c r="G1658" s="14"/>
      <c r="H1658" s="14"/>
      <c r="I1658" s="14"/>
      <c r="J1658" s="145"/>
      <c r="K1658" s="14"/>
    </row>
    <row r="1659" spans="3:11" x14ac:dyDescent="0.2">
      <c r="C1659" s="140">
        <f t="shared" si="85"/>
        <v>87</v>
      </c>
      <c r="D1659" s="141" t="e">
        <f t="shared" si="86"/>
        <v>#N/A</v>
      </c>
      <c r="E1659" s="8" t="e">
        <f t="shared" si="87"/>
        <v>#N/A</v>
      </c>
      <c r="F1659" s="142"/>
      <c r="G1659" s="14"/>
      <c r="H1659" s="14"/>
      <c r="I1659" s="14"/>
      <c r="J1659" s="145"/>
      <c r="K1659" s="14"/>
    </row>
    <row r="1660" spans="3:11" x14ac:dyDescent="0.2">
      <c r="C1660" s="140">
        <f t="shared" si="85"/>
        <v>88</v>
      </c>
      <c r="D1660" s="141" t="e">
        <f t="shared" si="86"/>
        <v>#N/A</v>
      </c>
      <c r="E1660" s="8" t="e">
        <f t="shared" si="87"/>
        <v>#N/A</v>
      </c>
      <c r="F1660" s="142"/>
      <c r="G1660" s="14"/>
      <c r="H1660" s="14"/>
      <c r="I1660" s="14"/>
      <c r="J1660" s="145"/>
      <c r="K1660" s="14"/>
    </row>
    <row r="1661" spans="3:11" x14ac:dyDescent="0.2">
      <c r="C1661" s="140">
        <f t="shared" si="85"/>
        <v>89</v>
      </c>
      <c r="D1661" s="141" t="e">
        <f t="shared" si="86"/>
        <v>#N/A</v>
      </c>
      <c r="E1661" s="8" t="e">
        <f t="shared" si="87"/>
        <v>#N/A</v>
      </c>
      <c r="F1661" s="142"/>
      <c r="G1661" s="14"/>
      <c r="H1661" s="14"/>
      <c r="I1661" s="14"/>
      <c r="J1661" s="145"/>
      <c r="K1661" s="14"/>
    </row>
    <row r="1662" spans="3:11" x14ac:dyDescent="0.2">
      <c r="C1662" s="140">
        <f t="shared" si="85"/>
        <v>90</v>
      </c>
      <c r="D1662" s="141" t="e">
        <f t="shared" si="86"/>
        <v>#N/A</v>
      </c>
      <c r="E1662" s="8" t="e">
        <f t="shared" si="87"/>
        <v>#N/A</v>
      </c>
      <c r="F1662" s="142"/>
      <c r="G1662" s="14"/>
      <c r="H1662" s="14"/>
      <c r="I1662" s="14"/>
      <c r="J1662" s="145"/>
      <c r="K1662" s="14"/>
    </row>
    <row r="1663" spans="3:11" x14ac:dyDescent="0.2">
      <c r="C1663" s="140">
        <f t="shared" si="85"/>
        <v>91</v>
      </c>
      <c r="D1663" s="141" t="e">
        <f t="shared" si="86"/>
        <v>#N/A</v>
      </c>
      <c r="E1663" s="8" t="e">
        <f t="shared" si="87"/>
        <v>#N/A</v>
      </c>
      <c r="F1663" s="142"/>
      <c r="G1663" s="14"/>
      <c r="H1663" s="14"/>
      <c r="I1663" s="14"/>
      <c r="J1663" s="145"/>
      <c r="K1663" s="14"/>
    </row>
    <row r="1664" spans="3:11" x14ac:dyDescent="0.2">
      <c r="C1664" s="140">
        <f t="shared" si="85"/>
        <v>92</v>
      </c>
      <c r="D1664" s="141" t="e">
        <f t="shared" si="86"/>
        <v>#N/A</v>
      </c>
      <c r="E1664" s="8" t="e">
        <f t="shared" si="87"/>
        <v>#N/A</v>
      </c>
      <c r="F1664" s="142"/>
      <c r="G1664" s="14"/>
      <c r="H1664" s="14"/>
      <c r="I1664" s="14"/>
      <c r="J1664" s="145"/>
      <c r="K1664" s="14"/>
    </row>
    <row r="1665" spans="3:11" x14ac:dyDescent="0.2">
      <c r="C1665" s="140">
        <f t="shared" si="85"/>
        <v>93</v>
      </c>
      <c r="D1665" s="141" t="e">
        <f t="shared" si="86"/>
        <v>#N/A</v>
      </c>
      <c r="E1665" s="8" t="e">
        <f t="shared" si="87"/>
        <v>#N/A</v>
      </c>
      <c r="F1665" s="142"/>
      <c r="G1665" s="14"/>
      <c r="H1665" s="14"/>
      <c r="I1665" s="14"/>
      <c r="J1665" s="145"/>
      <c r="K1665" s="14"/>
    </row>
    <row r="1666" spans="3:11" x14ac:dyDescent="0.2">
      <c r="C1666" s="140">
        <f t="shared" si="85"/>
        <v>94</v>
      </c>
      <c r="D1666" s="141" t="e">
        <f t="shared" si="86"/>
        <v>#N/A</v>
      </c>
      <c r="E1666" s="8" t="e">
        <f t="shared" si="87"/>
        <v>#N/A</v>
      </c>
      <c r="F1666" s="142"/>
      <c r="G1666" s="14"/>
      <c r="H1666" s="14"/>
      <c r="I1666" s="14"/>
      <c r="J1666" s="145"/>
      <c r="K1666" s="14"/>
    </row>
    <row r="1667" spans="3:11" x14ac:dyDescent="0.2">
      <c r="C1667" s="140">
        <f t="shared" si="85"/>
        <v>95</v>
      </c>
      <c r="D1667" s="141" t="e">
        <f t="shared" si="86"/>
        <v>#N/A</v>
      </c>
      <c r="E1667" s="8" t="e">
        <f t="shared" si="87"/>
        <v>#N/A</v>
      </c>
      <c r="F1667" s="142"/>
      <c r="G1667" s="14"/>
      <c r="H1667" s="14"/>
      <c r="I1667" s="14"/>
      <c r="J1667" s="145"/>
      <c r="K1667" s="14"/>
    </row>
    <row r="1668" spans="3:11" x14ac:dyDescent="0.2">
      <c r="C1668" s="140">
        <f t="shared" si="85"/>
        <v>96</v>
      </c>
      <c r="D1668" s="141" t="e">
        <f t="shared" si="86"/>
        <v>#N/A</v>
      </c>
      <c r="E1668" s="8" t="e">
        <f t="shared" si="87"/>
        <v>#N/A</v>
      </c>
      <c r="F1668" s="142"/>
      <c r="G1668" s="14"/>
      <c r="H1668" s="14"/>
      <c r="I1668" s="14"/>
      <c r="J1668" s="145"/>
      <c r="K1668" s="14"/>
    </row>
    <row r="1669" spans="3:11" x14ac:dyDescent="0.2">
      <c r="C1669" s="140">
        <f t="shared" si="85"/>
        <v>97</v>
      </c>
      <c r="D1669" s="141" t="e">
        <f t="shared" si="86"/>
        <v>#N/A</v>
      </c>
      <c r="E1669" s="8" t="e">
        <f t="shared" si="87"/>
        <v>#N/A</v>
      </c>
      <c r="F1669" s="142"/>
      <c r="G1669" s="14"/>
      <c r="H1669" s="14"/>
      <c r="I1669" s="14"/>
      <c r="J1669" s="145"/>
      <c r="K1669" s="14"/>
    </row>
    <row r="1670" spans="3:11" x14ac:dyDescent="0.2">
      <c r="C1670" s="140">
        <f t="shared" si="85"/>
        <v>98</v>
      </c>
      <c r="D1670" s="141" t="e">
        <f t="shared" si="86"/>
        <v>#N/A</v>
      </c>
      <c r="E1670" s="8" t="e">
        <f t="shared" si="87"/>
        <v>#N/A</v>
      </c>
      <c r="F1670" s="142"/>
      <c r="G1670" s="14"/>
      <c r="H1670" s="14"/>
      <c r="I1670" s="14"/>
      <c r="J1670" s="145"/>
      <c r="K1670" s="14"/>
    </row>
    <row r="1671" spans="3:11" x14ac:dyDescent="0.2">
      <c r="C1671" s="140">
        <f t="shared" si="85"/>
        <v>99</v>
      </c>
      <c r="D1671" s="141" t="e">
        <f t="shared" si="86"/>
        <v>#N/A</v>
      </c>
      <c r="E1671" s="8" t="e">
        <f t="shared" si="87"/>
        <v>#N/A</v>
      </c>
      <c r="F1671" s="142"/>
      <c r="G1671" s="14"/>
      <c r="H1671" s="14"/>
      <c r="I1671" s="14"/>
      <c r="J1671" s="145"/>
      <c r="K1671" s="14"/>
    </row>
    <row r="1672" spans="3:11" x14ac:dyDescent="0.2">
      <c r="C1672" s="140">
        <f t="shared" si="85"/>
        <v>100</v>
      </c>
      <c r="D1672" s="141" t="e">
        <f t="shared" si="86"/>
        <v>#N/A</v>
      </c>
      <c r="E1672" s="8" t="e">
        <f t="shared" si="87"/>
        <v>#N/A</v>
      </c>
      <c r="F1672" s="142"/>
      <c r="G1672" s="14"/>
      <c r="H1672" s="14"/>
      <c r="I1672" s="14"/>
      <c r="J1672" s="145"/>
      <c r="K1672" s="14"/>
    </row>
    <row r="1673" spans="3:11" x14ac:dyDescent="0.2">
      <c r="C1673" s="140">
        <f t="shared" si="85"/>
        <v>101</v>
      </c>
      <c r="D1673" s="141" t="e">
        <f t="shared" si="86"/>
        <v>#N/A</v>
      </c>
      <c r="E1673" s="8" t="e">
        <f t="shared" si="87"/>
        <v>#N/A</v>
      </c>
      <c r="F1673" s="142"/>
      <c r="G1673" s="14"/>
      <c r="H1673" s="14"/>
      <c r="I1673" s="14"/>
      <c r="J1673" s="145"/>
      <c r="K1673" s="14"/>
    </row>
    <row r="1674" spans="3:11" x14ac:dyDescent="0.2">
      <c r="C1674" s="140">
        <f t="shared" si="85"/>
        <v>102</v>
      </c>
      <c r="D1674" s="141" t="e">
        <f t="shared" si="86"/>
        <v>#N/A</v>
      </c>
      <c r="E1674" s="8" t="e">
        <f t="shared" si="87"/>
        <v>#N/A</v>
      </c>
      <c r="F1674" s="142"/>
      <c r="G1674" s="14"/>
      <c r="H1674" s="14"/>
      <c r="I1674" s="14"/>
      <c r="J1674" s="145"/>
      <c r="K1674" s="14"/>
    </row>
    <row r="1675" spans="3:11" x14ac:dyDescent="0.2">
      <c r="C1675" s="140">
        <f t="shared" ref="C1675:C1738" si="88">IF(G1675&lt;&gt;G1674,1,C1674+1)</f>
        <v>103</v>
      </c>
      <c r="D1675" s="141" t="e">
        <f t="shared" si="86"/>
        <v>#N/A</v>
      </c>
      <c r="E1675" s="8" t="e">
        <f t="shared" si="87"/>
        <v>#N/A</v>
      </c>
      <c r="F1675" s="142"/>
      <c r="G1675" s="14"/>
      <c r="H1675" s="14"/>
      <c r="I1675" s="14"/>
      <c r="J1675" s="145"/>
      <c r="K1675" s="14"/>
    </row>
    <row r="1676" spans="3:11" x14ac:dyDescent="0.2">
      <c r="C1676" s="140">
        <f t="shared" si="88"/>
        <v>104</v>
      </c>
      <c r="D1676" s="141" t="e">
        <f t="shared" si="86"/>
        <v>#N/A</v>
      </c>
      <c r="E1676" s="8" t="e">
        <f t="shared" si="87"/>
        <v>#N/A</v>
      </c>
      <c r="F1676" s="142"/>
      <c r="G1676" s="14"/>
      <c r="H1676" s="14"/>
      <c r="I1676" s="14"/>
      <c r="J1676" s="145"/>
      <c r="K1676" s="14"/>
    </row>
    <row r="1677" spans="3:11" x14ac:dyDescent="0.2">
      <c r="C1677" s="140">
        <f t="shared" si="88"/>
        <v>105</v>
      </c>
      <c r="D1677" s="141" t="e">
        <f t="shared" si="86"/>
        <v>#N/A</v>
      </c>
      <c r="E1677" s="8" t="e">
        <f t="shared" si="87"/>
        <v>#N/A</v>
      </c>
      <c r="F1677" s="142"/>
      <c r="G1677" s="14"/>
      <c r="H1677" s="14"/>
      <c r="I1677" s="14"/>
      <c r="J1677" s="145"/>
      <c r="K1677" s="14"/>
    </row>
    <row r="1678" spans="3:11" x14ac:dyDescent="0.2">
      <c r="C1678" s="140">
        <f t="shared" si="88"/>
        <v>106</v>
      </c>
      <c r="D1678" s="141" t="e">
        <f t="shared" si="86"/>
        <v>#N/A</v>
      </c>
      <c r="E1678" s="8" t="e">
        <f t="shared" si="87"/>
        <v>#N/A</v>
      </c>
      <c r="F1678" s="142"/>
      <c r="G1678" s="14"/>
      <c r="H1678" s="14"/>
      <c r="I1678" s="14"/>
      <c r="J1678" s="145"/>
      <c r="K1678" s="14"/>
    </row>
    <row r="1679" spans="3:11" x14ac:dyDescent="0.2">
      <c r="C1679" s="140">
        <f t="shared" si="88"/>
        <v>107</v>
      </c>
      <c r="D1679" s="141" t="e">
        <f t="shared" si="86"/>
        <v>#N/A</v>
      </c>
      <c r="E1679" s="8" t="e">
        <f t="shared" si="87"/>
        <v>#N/A</v>
      </c>
      <c r="F1679" s="142"/>
      <c r="G1679" s="14"/>
      <c r="H1679" s="14"/>
      <c r="I1679" s="14"/>
      <c r="J1679" s="145"/>
      <c r="K1679" s="14"/>
    </row>
    <row r="1680" spans="3:11" x14ac:dyDescent="0.2">
      <c r="C1680" s="140">
        <f t="shared" si="88"/>
        <v>108</v>
      </c>
      <c r="D1680" s="141" t="e">
        <f t="shared" si="86"/>
        <v>#N/A</v>
      </c>
      <c r="E1680" s="8" t="e">
        <f t="shared" si="87"/>
        <v>#N/A</v>
      </c>
      <c r="F1680" s="142"/>
      <c r="G1680" s="14"/>
      <c r="H1680" s="14"/>
      <c r="I1680" s="14"/>
      <c r="J1680" s="145"/>
      <c r="K1680" s="14"/>
    </row>
    <row r="1681" spans="3:11" x14ac:dyDescent="0.2">
      <c r="C1681" s="140">
        <f t="shared" si="88"/>
        <v>109</v>
      </c>
      <c r="D1681" s="141" t="e">
        <f t="shared" si="86"/>
        <v>#N/A</v>
      </c>
      <c r="E1681" s="8" t="e">
        <f t="shared" si="87"/>
        <v>#N/A</v>
      </c>
      <c r="F1681" s="142"/>
      <c r="G1681" s="14"/>
      <c r="H1681" s="14"/>
      <c r="I1681" s="14"/>
      <c r="J1681" s="145"/>
      <c r="K1681" s="14"/>
    </row>
    <row r="1682" spans="3:11" x14ac:dyDescent="0.2">
      <c r="C1682" s="140">
        <f t="shared" si="88"/>
        <v>110</v>
      </c>
      <c r="D1682" s="141" t="e">
        <f t="shared" si="86"/>
        <v>#N/A</v>
      </c>
      <c r="E1682" s="8" t="e">
        <f t="shared" si="87"/>
        <v>#N/A</v>
      </c>
      <c r="F1682" s="142"/>
      <c r="G1682" s="14"/>
      <c r="H1682" s="14"/>
      <c r="I1682" s="14"/>
      <c r="J1682" s="145"/>
      <c r="K1682" s="14"/>
    </row>
    <row r="1683" spans="3:11" x14ac:dyDescent="0.2">
      <c r="C1683" s="140">
        <f t="shared" si="88"/>
        <v>111</v>
      </c>
      <c r="D1683" s="141" t="e">
        <f t="shared" si="86"/>
        <v>#N/A</v>
      </c>
      <c r="E1683" s="8" t="e">
        <f t="shared" si="87"/>
        <v>#N/A</v>
      </c>
      <c r="F1683" s="142"/>
      <c r="G1683" s="14"/>
      <c r="H1683" s="14"/>
      <c r="I1683" s="14"/>
      <c r="J1683" s="145"/>
      <c r="K1683" s="14"/>
    </row>
    <row r="1684" spans="3:11" x14ac:dyDescent="0.2">
      <c r="C1684" s="140">
        <f t="shared" si="88"/>
        <v>112</v>
      </c>
      <c r="D1684" s="141" t="e">
        <f t="shared" si="86"/>
        <v>#N/A</v>
      </c>
      <c r="E1684" s="8" t="e">
        <f t="shared" si="87"/>
        <v>#N/A</v>
      </c>
      <c r="F1684" s="142"/>
      <c r="G1684" s="14"/>
      <c r="H1684" s="14"/>
      <c r="I1684" s="14"/>
      <c r="J1684" s="145"/>
      <c r="K1684" s="14"/>
    </row>
    <row r="1685" spans="3:11" x14ac:dyDescent="0.2">
      <c r="C1685" s="140">
        <f t="shared" si="88"/>
        <v>113</v>
      </c>
      <c r="D1685" s="141" t="e">
        <f t="shared" si="86"/>
        <v>#N/A</v>
      </c>
      <c r="E1685" s="8" t="e">
        <f t="shared" si="87"/>
        <v>#N/A</v>
      </c>
      <c r="F1685" s="142"/>
      <c r="G1685" s="14"/>
      <c r="H1685" s="14"/>
      <c r="I1685" s="14"/>
      <c r="J1685" s="145"/>
      <c r="K1685" s="14"/>
    </row>
    <row r="1686" spans="3:11" x14ac:dyDescent="0.2">
      <c r="C1686" s="140">
        <f t="shared" si="88"/>
        <v>114</v>
      </c>
      <c r="D1686" s="141" t="e">
        <f t="shared" si="86"/>
        <v>#N/A</v>
      </c>
      <c r="E1686" s="8" t="e">
        <f t="shared" si="87"/>
        <v>#N/A</v>
      </c>
      <c r="F1686" s="142"/>
      <c r="G1686" s="14"/>
      <c r="H1686" s="14"/>
      <c r="I1686" s="14"/>
      <c r="J1686" s="145"/>
      <c r="K1686" s="14"/>
    </row>
    <row r="1687" spans="3:11" x14ac:dyDescent="0.2">
      <c r="C1687" s="140">
        <f t="shared" si="88"/>
        <v>115</v>
      </c>
      <c r="D1687" s="141" t="e">
        <f t="shared" si="86"/>
        <v>#N/A</v>
      </c>
      <c r="E1687" s="8" t="e">
        <f t="shared" si="87"/>
        <v>#N/A</v>
      </c>
      <c r="F1687" s="142"/>
      <c r="G1687" s="14"/>
      <c r="H1687" s="14"/>
      <c r="I1687" s="14"/>
      <c r="J1687" s="145"/>
      <c r="K1687" s="14"/>
    </row>
    <row r="1688" spans="3:11" x14ac:dyDescent="0.2">
      <c r="C1688" s="140">
        <f t="shared" si="88"/>
        <v>116</v>
      </c>
      <c r="D1688" s="141" t="e">
        <f t="shared" si="86"/>
        <v>#N/A</v>
      </c>
      <c r="E1688" s="8" t="e">
        <f t="shared" si="87"/>
        <v>#N/A</v>
      </c>
      <c r="F1688" s="142"/>
      <c r="G1688" s="14"/>
      <c r="H1688" s="14"/>
      <c r="I1688" s="14"/>
      <c r="J1688" s="145"/>
      <c r="K1688" s="14"/>
    </row>
    <row r="1689" spans="3:11" x14ac:dyDescent="0.2">
      <c r="C1689" s="140">
        <f t="shared" si="88"/>
        <v>117</v>
      </c>
      <c r="D1689" s="141" t="e">
        <f t="shared" si="86"/>
        <v>#N/A</v>
      </c>
      <c r="E1689" s="8" t="e">
        <f t="shared" si="87"/>
        <v>#N/A</v>
      </c>
      <c r="F1689" s="142"/>
      <c r="G1689" s="14"/>
      <c r="H1689" s="14"/>
      <c r="I1689" s="14"/>
      <c r="J1689" s="145"/>
      <c r="K1689" s="14"/>
    </row>
    <row r="1690" spans="3:11" x14ac:dyDescent="0.2">
      <c r="C1690" s="140">
        <f t="shared" si="88"/>
        <v>118</v>
      </c>
      <c r="D1690" s="141" t="e">
        <f t="shared" si="86"/>
        <v>#N/A</v>
      </c>
      <c r="E1690" s="8" t="e">
        <f t="shared" si="87"/>
        <v>#N/A</v>
      </c>
      <c r="F1690" s="142"/>
      <c r="G1690" s="14"/>
      <c r="H1690" s="14"/>
      <c r="I1690" s="14"/>
      <c r="J1690" s="145"/>
      <c r="K1690" s="14"/>
    </row>
    <row r="1691" spans="3:11" x14ac:dyDescent="0.2">
      <c r="C1691" s="140">
        <f t="shared" si="88"/>
        <v>119</v>
      </c>
      <c r="D1691" s="141" t="e">
        <f t="shared" si="86"/>
        <v>#N/A</v>
      </c>
      <c r="E1691" s="8" t="e">
        <f t="shared" si="87"/>
        <v>#N/A</v>
      </c>
      <c r="F1691" s="142"/>
      <c r="G1691" s="14"/>
      <c r="H1691" s="14"/>
      <c r="I1691" s="14"/>
      <c r="J1691" s="145"/>
      <c r="K1691" s="14"/>
    </row>
    <row r="1692" spans="3:11" x14ac:dyDescent="0.2">
      <c r="C1692" s="140">
        <f t="shared" si="88"/>
        <v>120</v>
      </c>
      <c r="D1692" s="141" t="e">
        <f t="shared" si="86"/>
        <v>#N/A</v>
      </c>
      <c r="E1692" s="8" t="e">
        <f t="shared" si="87"/>
        <v>#N/A</v>
      </c>
      <c r="F1692" s="142"/>
      <c r="G1692" s="14"/>
      <c r="H1692" s="14"/>
      <c r="I1692" s="14"/>
      <c r="J1692" s="145"/>
      <c r="K1692" s="14"/>
    </row>
    <row r="1693" spans="3:11" x14ac:dyDescent="0.2">
      <c r="C1693" s="140">
        <f t="shared" si="88"/>
        <v>121</v>
      </c>
      <c r="D1693" s="141" t="e">
        <f t="shared" ref="D1693:D1756" si="89">+VLOOKUP(G1693,$L$10:$M$50,2,0)</f>
        <v>#N/A</v>
      </c>
      <c r="E1693" s="8" t="e">
        <f t="shared" ref="E1693:E1756" si="90">+C1693&amp;D1693</f>
        <v>#N/A</v>
      </c>
      <c r="F1693" s="142"/>
      <c r="G1693" s="14"/>
      <c r="H1693" s="14"/>
      <c r="I1693" s="14"/>
      <c r="J1693" s="145"/>
      <c r="K1693" s="14"/>
    </row>
    <row r="1694" spans="3:11" x14ac:dyDescent="0.2">
      <c r="C1694" s="140">
        <f t="shared" si="88"/>
        <v>122</v>
      </c>
      <c r="D1694" s="141" t="e">
        <f t="shared" si="89"/>
        <v>#N/A</v>
      </c>
      <c r="E1694" s="8" t="e">
        <f t="shared" si="90"/>
        <v>#N/A</v>
      </c>
      <c r="F1694" s="142"/>
      <c r="G1694" s="14"/>
      <c r="H1694" s="14"/>
      <c r="I1694" s="14"/>
      <c r="J1694" s="145"/>
      <c r="K1694" s="14"/>
    </row>
    <row r="1695" spans="3:11" x14ac:dyDescent="0.2">
      <c r="C1695" s="140">
        <f t="shared" si="88"/>
        <v>123</v>
      </c>
      <c r="D1695" s="141" t="e">
        <f t="shared" si="89"/>
        <v>#N/A</v>
      </c>
      <c r="E1695" s="8" t="e">
        <f t="shared" si="90"/>
        <v>#N/A</v>
      </c>
      <c r="F1695" s="142"/>
      <c r="G1695" s="14"/>
      <c r="H1695" s="14"/>
      <c r="I1695" s="14"/>
      <c r="J1695" s="145"/>
      <c r="K1695" s="14"/>
    </row>
    <row r="1696" spans="3:11" x14ac:dyDescent="0.2">
      <c r="C1696" s="140">
        <f t="shared" si="88"/>
        <v>124</v>
      </c>
      <c r="D1696" s="141" t="e">
        <f t="shared" si="89"/>
        <v>#N/A</v>
      </c>
      <c r="E1696" s="8" t="e">
        <f t="shared" si="90"/>
        <v>#N/A</v>
      </c>
      <c r="F1696" s="142"/>
      <c r="G1696" s="14"/>
      <c r="H1696" s="14"/>
      <c r="I1696" s="14"/>
      <c r="J1696" s="145"/>
      <c r="K1696" s="14"/>
    </row>
    <row r="1697" spans="3:11" x14ac:dyDescent="0.2">
      <c r="C1697" s="140">
        <f t="shared" si="88"/>
        <v>125</v>
      </c>
      <c r="D1697" s="141" t="e">
        <f t="shared" si="89"/>
        <v>#N/A</v>
      </c>
      <c r="E1697" s="8" t="e">
        <f t="shared" si="90"/>
        <v>#N/A</v>
      </c>
      <c r="F1697" s="142"/>
      <c r="G1697" s="14"/>
      <c r="H1697" s="14"/>
      <c r="I1697" s="14"/>
      <c r="J1697" s="145"/>
      <c r="K1697" s="14"/>
    </row>
    <row r="1698" spans="3:11" x14ac:dyDescent="0.2">
      <c r="C1698" s="140">
        <f t="shared" si="88"/>
        <v>126</v>
      </c>
      <c r="D1698" s="141" t="e">
        <f t="shared" si="89"/>
        <v>#N/A</v>
      </c>
      <c r="E1698" s="8" t="e">
        <f t="shared" si="90"/>
        <v>#N/A</v>
      </c>
      <c r="F1698" s="142"/>
      <c r="G1698" s="14"/>
      <c r="H1698" s="14"/>
      <c r="I1698" s="14"/>
      <c r="J1698" s="145"/>
      <c r="K1698" s="14"/>
    </row>
    <row r="1699" spans="3:11" x14ac:dyDescent="0.2">
      <c r="C1699" s="140">
        <f t="shared" si="88"/>
        <v>127</v>
      </c>
      <c r="D1699" s="141" t="e">
        <f t="shared" si="89"/>
        <v>#N/A</v>
      </c>
      <c r="E1699" s="8" t="e">
        <f t="shared" si="90"/>
        <v>#N/A</v>
      </c>
      <c r="F1699" s="142"/>
      <c r="G1699" s="14"/>
      <c r="H1699" s="14"/>
      <c r="I1699" s="14"/>
      <c r="J1699" s="145"/>
      <c r="K1699" s="14"/>
    </row>
    <row r="1700" spans="3:11" x14ac:dyDescent="0.2">
      <c r="C1700" s="140">
        <f t="shared" si="88"/>
        <v>128</v>
      </c>
      <c r="D1700" s="141" t="e">
        <f t="shared" si="89"/>
        <v>#N/A</v>
      </c>
      <c r="E1700" s="8" t="e">
        <f t="shared" si="90"/>
        <v>#N/A</v>
      </c>
      <c r="F1700" s="142"/>
      <c r="G1700" s="14"/>
      <c r="H1700" s="14"/>
      <c r="I1700" s="14"/>
      <c r="J1700" s="145"/>
      <c r="K1700" s="14"/>
    </row>
    <row r="1701" spans="3:11" x14ac:dyDescent="0.2">
      <c r="C1701" s="140">
        <f t="shared" si="88"/>
        <v>129</v>
      </c>
      <c r="D1701" s="141" t="e">
        <f t="shared" si="89"/>
        <v>#N/A</v>
      </c>
      <c r="E1701" s="8" t="e">
        <f t="shared" si="90"/>
        <v>#N/A</v>
      </c>
      <c r="F1701" s="142"/>
      <c r="G1701" s="14"/>
      <c r="H1701" s="14"/>
      <c r="I1701" s="14"/>
      <c r="J1701" s="145"/>
      <c r="K1701" s="14"/>
    </row>
    <row r="1702" spans="3:11" x14ac:dyDescent="0.2">
      <c r="C1702" s="140">
        <f t="shared" si="88"/>
        <v>130</v>
      </c>
      <c r="D1702" s="141" t="e">
        <f t="shared" si="89"/>
        <v>#N/A</v>
      </c>
      <c r="E1702" s="8" t="e">
        <f t="shared" si="90"/>
        <v>#N/A</v>
      </c>
      <c r="F1702" s="142"/>
      <c r="G1702" s="14"/>
      <c r="H1702" s="14"/>
      <c r="I1702" s="14"/>
      <c r="J1702" s="145"/>
      <c r="K1702" s="14"/>
    </row>
    <row r="1703" spans="3:11" x14ac:dyDescent="0.2">
      <c r="C1703" s="140">
        <f t="shared" si="88"/>
        <v>131</v>
      </c>
      <c r="D1703" s="141" t="e">
        <f t="shared" si="89"/>
        <v>#N/A</v>
      </c>
      <c r="E1703" s="8" t="e">
        <f t="shared" si="90"/>
        <v>#N/A</v>
      </c>
      <c r="F1703" s="142"/>
      <c r="G1703" s="14"/>
      <c r="H1703" s="14"/>
      <c r="I1703" s="14"/>
      <c r="J1703" s="145"/>
      <c r="K1703" s="14"/>
    </row>
    <row r="1704" spans="3:11" x14ac:dyDescent="0.2">
      <c r="C1704" s="140">
        <f t="shared" si="88"/>
        <v>132</v>
      </c>
      <c r="D1704" s="141" t="e">
        <f t="shared" si="89"/>
        <v>#N/A</v>
      </c>
      <c r="E1704" s="8" t="e">
        <f t="shared" si="90"/>
        <v>#N/A</v>
      </c>
      <c r="F1704" s="142"/>
      <c r="G1704" s="14"/>
      <c r="H1704" s="14"/>
      <c r="I1704" s="14"/>
      <c r="J1704" s="145"/>
      <c r="K1704" s="14"/>
    </row>
    <row r="1705" spans="3:11" x14ac:dyDescent="0.2">
      <c r="C1705" s="140">
        <f t="shared" si="88"/>
        <v>133</v>
      </c>
      <c r="D1705" s="141" t="e">
        <f t="shared" si="89"/>
        <v>#N/A</v>
      </c>
      <c r="E1705" s="8" t="e">
        <f t="shared" si="90"/>
        <v>#N/A</v>
      </c>
      <c r="F1705" s="142"/>
      <c r="G1705" s="14"/>
      <c r="H1705" s="14"/>
      <c r="I1705" s="14"/>
      <c r="J1705" s="145"/>
      <c r="K1705" s="14"/>
    </row>
    <row r="1706" spans="3:11" x14ac:dyDescent="0.2">
      <c r="C1706" s="140">
        <f t="shared" si="88"/>
        <v>134</v>
      </c>
      <c r="D1706" s="141" t="e">
        <f t="shared" si="89"/>
        <v>#N/A</v>
      </c>
      <c r="E1706" s="8" t="e">
        <f t="shared" si="90"/>
        <v>#N/A</v>
      </c>
      <c r="F1706" s="142"/>
      <c r="G1706" s="14"/>
      <c r="H1706" s="14"/>
      <c r="I1706" s="14"/>
      <c r="J1706" s="145"/>
      <c r="K1706" s="14"/>
    </row>
    <row r="1707" spans="3:11" x14ac:dyDescent="0.2">
      <c r="C1707" s="140">
        <f t="shared" si="88"/>
        <v>135</v>
      </c>
      <c r="D1707" s="141" t="e">
        <f t="shared" si="89"/>
        <v>#N/A</v>
      </c>
      <c r="E1707" s="8" t="e">
        <f t="shared" si="90"/>
        <v>#N/A</v>
      </c>
      <c r="F1707" s="142"/>
      <c r="G1707" s="14"/>
      <c r="H1707" s="14"/>
      <c r="I1707" s="14"/>
      <c r="J1707" s="145"/>
      <c r="K1707" s="14"/>
    </row>
    <row r="1708" spans="3:11" x14ac:dyDescent="0.2">
      <c r="C1708" s="140">
        <f t="shared" si="88"/>
        <v>136</v>
      </c>
      <c r="D1708" s="141" t="e">
        <f t="shared" si="89"/>
        <v>#N/A</v>
      </c>
      <c r="E1708" s="8" t="e">
        <f t="shared" si="90"/>
        <v>#N/A</v>
      </c>
      <c r="F1708" s="142"/>
      <c r="G1708" s="14"/>
      <c r="H1708" s="14"/>
      <c r="I1708" s="14"/>
      <c r="J1708" s="145"/>
      <c r="K1708" s="14"/>
    </row>
    <row r="1709" spans="3:11" x14ac:dyDescent="0.2">
      <c r="C1709" s="140">
        <f t="shared" si="88"/>
        <v>137</v>
      </c>
      <c r="D1709" s="141" t="e">
        <f t="shared" si="89"/>
        <v>#N/A</v>
      </c>
      <c r="E1709" s="8" t="e">
        <f t="shared" si="90"/>
        <v>#N/A</v>
      </c>
      <c r="F1709" s="142"/>
      <c r="G1709" s="14"/>
      <c r="H1709" s="14"/>
      <c r="I1709" s="14"/>
      <c r="J1709" s="145"/>
      <c r="K1709" s="14"/>
    </row>
    <row r="1710" spans="3:11" x14ac:dyDescent="0.2">
      <c r="C1710" s="140">
        <f t="shared" si="88"/>
        <v>138</v>
      </c>
      <c r="D1710" s="141" t="e">
        <f t="shared" si="89"/>
        <v>#N/A</v>
      </c>
      <c r="E1710" s="8" t="e">
        <f t="shared" si="90"/>
        <v>#N/A</v>
      </c>
      <c r="F1710" s="142"/>
      <c r="G1710" s="14"/>
      <c r="H1710" s="14"/>
      <c r="I1710" s="14"/>
      <c r="J1710" s="145"/>
      <c r="K1710" s="14"/>
    </row>
    <row r="1711" spans="3:11" x14ac:dyDescent="0.2">
      <c r="C1711" s="140">
        <f t="shared" si="88"/>
        <v>139</v>
      </c>
      <c r="D1711" s="141" t="e">
        <f t="shared" si="89"/>
        <v>#N/A</v>
      </c>
      <c r="E1711" s="8" t="e">
        <f t="shared" si="90"/>
        <v>#N/A</v>
      </c>
      <c r="F1711" s="142"/>
      <c r="G1711" s="14"/>
      <c r="H1711" s="14"/>
      <c r="I1711" s="14"/>
      <c r="J1711" s="145"/>
      <c r="K1711" s="14"/>
    </row>
    <row r="1712" spans="3:11" x14ac:dyDescent="0.2">
      <c r="C1712" s="140">
        <f t="shared" si="88"/>
        <v>140</v>
      </c>
      <c r="D1712" s="141" t="e">
        <f t="shared" si="89"/>
        <v>#N/A</v>
      </c>
      <c r="E1712" s="8" t="e">
        <f t="shared" si="90"/>
        <v>#N/A</v>
      </c>
      <c r="F1712" s="142"/>
      <c r="G1712" s="14"/>
      <c r="H1712" s="14"/>
      <c r="I1712" s="14"/>
      <c r="J1712" s="145"/>
      <c r="K1712" s="14"/>
    </row>
    <row r="1713" spans="3:11" x14ac:dyDescent="0.2">
      <c r="C1713" s="140">
        <f t="shared" si="88"/>
        <v>141</v>
      </c>
      <c r="D1713" s="141" t="e">
        <f t="shared" si="89"/>
        <v>#N/A</v>
      </c>
      <c r="E1713" s="8" t="e">
        <f t="shared" si="90"/>
        <v>#N/A</v>
      </c>
      <c r="F1713" s="142"/>
      <c r="G1713" s="14"/>
      <c r="H1713" s="14"/>
      <c r="I1713" s="14"/>
      <c r="J1713" s="145"/>
      <c r="K1713" s="14"/>
    </row>
    <row r="1714" spans="3:11" x14ac:dyDescent="0.2">
      <c r="C1714" s="140">
        <f t="shared" si="88"/>
        <v>142</v>
      </c>
      <c r="D1714" s="141" t="e">
        <f t="shared" si="89"/>
        <v>#N/A</v>
      </c>
      <c r="E1714" s="8" t="e">
        <f t="shared" si="90"/>
        <v>#N/A</v>
      </c>
      <c r="F1714" s="142"/>
      <c r="G1714" s="14"/>
      <c r="H1714" s="14"/>
      <c r="I1714" s="14"/>
      <c r="J1714" s="145"/>
      <c r="K1714" s="14"/>
    </row>
    <row r="1715" spans="3:11" x14ac:dyDescent="0.2">
      <c r="C1715" s="140">
        <f t="shared" si="88"/>
        <v>143</v>
      </c>
      <c r="D1715" s="141" t="e">
        <f t="shared" si="89"/>
        <v>#N/A</v>
      </c>
      <c r="E1715" s="8" t="e">
        <f t="shared" si="90"/>
        <v>#N/A</v>
      </c>
      <c r="F1715" s="142"/>
      <c r="G1715" s="14"/>
      <c r="H1715" s="14"/>
      <c r="I1715" s="14"/>
      <c r="J1715" s="145"/>
      <c r="K1715" s="14"/>
    </row>
    <row r="1716" spans="3:11" x14ac:dyDescent="0.2">
      <c r="C1716" s="140">
        <f t="shared" si="88"/>
        <v>144</v>
      </c>
      <c r="D1716" s="141" t="e">
        <f t="shared" si="89"/>
        <v>#N/A</v>
      </c>
      <c r="E1716" s="8" t="e">
        <f t="shared" si="90"/>
        <v>#N/A</v>
      </c>
      <c r="F1716" s="142"/>
      <c r="G1716" s="14"/>
      <c r="H1716" s="14"/>
      <c r="I1716" s="14"/>
      <c r="J1716" s="145"/>
      <c r="K1716" s="14"/>
    </row>
    <row r="1717" spans="3:11" x14ac:dyDescent="0.2">
      <c r="C1717" s="140">
        <f t="shared" si="88"/>
        <v>145</v>
      </c>
      <c r="D1717" s="141" t="e">
        <f t="shared" si="89"/>
        <v>#N/A</v>
      </c>
      <c r="E1717" s="8" t="e">
        <f t="shared" si="90"/>
        <v>#N/A</v>
      </c>
      <c r="F1717" s="142"/>
      <c r="G1717" s="14"/>
      <c r="H1717" s="14"/>
      <c r="I1717" s="14"/>
      <c r="J1717" s="145"/>
      <c r="K1717" s="14"/>
    </row>
    <row r="1718" spans="3:11" x14ac:dyDescent="0.2">
      <c r="C1718" s="140">
        <f t="shared" si="88"/>
        <v>146</v>
      </c>
      <c r="D1718" s="141" t="e">
        <f t="shared" si="89"/>
        <v>#N/A</v>
      </c>
      <c r="E1718" s="8" t="e">
        <f t="shared" si="90"/>
        <v>#N/A</v>
      </c>
      <c r="F1718" s="142"/>
      <c r="G1718" s="14"/>
      <c r="H1718" s="14"/>
      <c r="I1718" s="14"/>
      <c r="J1718" s="145"/>
      <c r="K1718" s="14"/>
    </row>
    <row r="1719" spans="3:11" x14ac:dyDescent="0.2">
      <c r="C1719" s="140">
        <f t="shared" si="88"/>
        <v>147</v>
      </c>
      <c r="D1719" s="141" t="e">
        <f t="shared" si="89"/>
        <v>#N/A</v>
      </c>
      <c r="E1719" s="8" t="e">
        <f t="shared" si="90"/>
        <v>#N/A</v>
      </c>
      <c r="F1719" s="142"/>
      <c r="G1719" s="14"/>
      <c r="H1719" s="14"/>
      <c r="I1719" s="14"/>
      <c r="J1719" s="145"/>
      <c r="K1719" s="14"/>
    </row>
    <row r="1720" spans="3:11" x14ac:dyDescent="0.2">
      <c r="C1720" s="140">
        <f t="shared" si="88"/>
        <v>148</v>
      </c>
      <c r="D1720" s="141" t="e">
        <f t="shared" si="89"/>
        <v>#N/A</v>
      </c>
      <c r="E1720" s="8" t="e">
        <f t="shared" si="90"/>
        <v>#N/A</v>
      </c>
      <c r="F1720" s="142"/>
      <c r="G1720" s="14"/>
      <c r="H1720" s="14"/>
      <c r="I1720" s="14"/>
      <c r="J1720" s="145"/>
      <c r="K1720" s="14"/>
    </row>
    <row r="1721" spans="3:11" x14ac:dyDescent="0.2">
      <c r="C1721" s="140">
        <f t="shared" si="88"/>
        <v>149</v>
      </c>
      <c r="D1721" s="141" t="e">
        <f t="shared" si="89"/>
        <v>#N/A</v>
      </c>
      <c r="E1721" s="8" t="e">
        <f t="shared" si="90"/>
        <v>#N/A</v>
      </c>
      <c r="F1721" s="142"/>
      <c r="G1721" s="14"/>
      <c r="H1721" s="14"/>
      <c r="I1721" s="14"/>
      <c r="J1721" s="145"/>
      <c r="K1721" s="14"/>
    </row>
    <row r="1722" spans="3:11" x14ac:dyDescent="0.2">
      <c r="C1722" s="140">
        <f t="shared" si="88"/>
        <v>150</v>
      </c>
      <c r="D1722" s="141" t="e">
        <f t="shared" si="89"/>
        <v>#N/A</v>
      </c>
      <c r="E1722" s="8" t="e">
        <f t="shared" si="90"/>
        <v>#N/A</v>
      </c>
      <c r="F1722" s="142"/>
      <c r="G1722" s="14"/>
      <c r="H1722" s="14"/>
      <c r="I1722" s="14"/>
      <c r="J1722" s="145"/>
      <c r="K1722" s="14"/>
    </row>
    <row r="1723" spans="3:11" x14ac:dyDescent="0.2">
      <c r="C1723" s="140">
        <f t="shared" si="88"/>
        <v>151</v>
      </c>
      <c r="D1723" s="141" t="e">
        <f t="shared" si="89"/>
        <v>#N/A</v>
      </c>
      <c r="E1723" s="8" t="e">
        <f t="shared" si="90"/>
        <v>#N/A</v>
      </c>
      <c r="F1723" s="142"/>
      <c r="G1723" s="14"/>
      <c r="H1723" s="14"/>
      <c r="I1723" s="14"/>
      <c r="J1723" s="145"/>
      <c r="K1723" s="14"/>
    </row>
    <row r="1724" spans="3:11" x14ac:dyDescent="0.2">
      <c r="C1724" s="140">
        <f t="shared" si="88"/>
        <v>152</v>
      </c>
      <c r="D1724" s="141" t="e">
        <f t="shared" si="89"/>
        <v>#N/A</v>
      </c>
      <c r="E1724" s="8" t="e">
        <f t="shared" si="90"/>
        <v>#N/A</v>
      </c>
      <c r="F1724" s="142"/>
      <c r="G1724" s="14"/>
      <c r="H1724" s="14"/>
      <c r="I1724" s="14"/>
      <c r="J1724" s="145"/>
      <c r="K1724" s="14"/>
    </row>
    <row r="1725" spans="3:11" x14ac:dyDescent="0.2">
      <c r="C1725" s="140">
        <f t="shared" si="88"/>
        <v>153</v>
      </c>
      <c r="D1725" s="141" t="e">
        <f t="shared" si="89"/>
        <v>#N/A</v>
      </c>
      <c r="E1725" s="8" t="e">
        <f t="shared" si="90"/>
        <v>#N/A</v>
      </c>
      <c r="F1725" s="142"/>
      <c r="G1725" s="14"/>
      <c r="H1725" s="14"/>
      <c r="I1725" s="14"/>
      <c r="J1725" s="145"/>
      <c r="K1725" s="14"/>
    </row>
    <row r="1726" spans="3:11" x14ac:dyDescent="0.2">
      <c r="C1726" s="140">
        <f t="shared" si="88"/>
        <v>154</v>
      </c>
      <c r="D1726" s="141" t="e">
        <f t="shared" si="89"/>
        <v>#N/A</v>
      </c>
      <c r="E1726" s="8" t="e">
        <f t="shared" si="90"/>
        <v>#N/A</v>
      </c>
      <c r="F1726" s="142"/>
      <c r="G1726" s="14"/>
      <c r="H1726" s="14"/>
      <c r="I1726" s="14"/>
      <c r="J1726" s="145"/>
      <c r="K1726" s="14"/>
    </row>
    <row r="1727" spans="3:11" x14ac:dyDescent="0.2">
      <c r="C1727" s="140">
        <f t="shared" si="88"/>
        <v>155</v>
      </c>
      <c r="D1727" s="141" t="e">
        <f t="shared" si="89"/>
        <v>#N/A</v>
      </c>
      <c r="E1727" s="8" t="e">
        <f t="shared" si="90"/>
        <v>#N/A</v>
      </c>
      <c r="F1727" s="142"/>
      <c r="G1727" s="14"/>
      <c r="H1727" s="14"/>
      <c r="I1727" s="14"/>
      <c r="J1727" s="145"/>
      <c r="K1727" s="14"/>
    </row>
    <row r="1728" spans="3:11" x14ac:dyDescent="0.2">
      <c r="C1728" s="140">
        <f t="shared" si="88"/>
        <v>156</v>
      </c>
      <c r="D1728" s="141" t="e">
        <f t="shared" si="89"/>
        <v>#N/A</v>
      </c>
      <c r="E1728" s="8" t="e">
        <f t="shared" si="90"/>
        <v>#N/A</v>
      </c>
      <c r="F1728" s="142"/>
      <c r="G1728" s="14"/>
      <c r="H1728" s="14"/>
      <c r="I1728" s="14"/>
      <c r="J1728" s="145"/>
      <c r="K1728" s="14"/>
    </row>
    <row r="1729" spans="3:11" x14ac:dyDescent="0.2">
      <c r="C1729" s="140">
        <f t="shared" si="88"/>
        <v>157</v>
      </c>
      <c r="D1729" s="141" t="e">
        <f t="shared" si="89"/>
        <v>#N/A</v>
      </c>
      <c r="E1729" s="8" t="e">
        <f t="shared" si="90"/>
        <v>#N/A</v>
      </c>
      <c r="F1729" s="142"/>
      <c r="G1729" s="14"/>
      <c r="H1729" s="14"/>
      <c r="I1729" s="14"/>
      <c r="J1729" s="145"/>
      <c r="K1729" s="14"/>
    </row>
    <row r="1730" spans="3:11" x14ac:dyDescent="0.2">
      <c r="C1730" s="140">
        <f t="shared" si="88"/>
        <v>158</v>
      </c>
      <c r="D1730" s="141" t="e">
        <f t="shared" si="89"/>
        <v>#N/A</v>
      </c>
      <c r="E1730" s="8" t="e">
        <f t="shared" si="90"/>
        <v>#N/A</v>
      </c>
      <c r="F1730" s="142"/>
      <c r="G1730" s="14"/>
      <c r="H1730" s="14"/>
      <c r="I1730" s="14"/>
      <c r="J1730" s="145"/>
      <c r="K1730" s="14"/>
    </row>
    <row r="1731" spans="3:11" x14ac:dyDescent="0.2">
      <c r="C1731" s="140">
        <f t="shared" si="88"/>
        <v>159</v>
      </c>
      <c r="D1731" s="141" t="e">
        <f t="shared" si="89"/>
        <v>#N/A</v>
      </c>
      <c r="E1731" s="8" t="e">
        <f t="shared" si="90"/>
        <v>#N/A</v>
      </c>
      <c r="F1731" s="142"/>
      <c r="G1731" s="14"/>
      <c r="H1731" s="14"/>
      <c r="I1731" s="14"/>
      <c r="J1731" s="145"/>
      <c r="K1731" s="14"/>
    </row>
    <row r="1732" spans="3:11" x14ac:dyDescent="0.2">
      <c r="C1732" s="140">
        <f t="shared" si="88"/>
        <v>160</v>
      </c>
      <c r="D1732" s="141" t="e">
        <f t="shared" si="89"/>
        <v>#N/A</v>
      </c>
      <c r="E1732" s="8" t="e">
        <f t="shared" si="90"/>
        <v>#N/A</v>
      </c>
      <c r="F1732" s="142"/>
      <c r="G1732" s="14"/>
      <c r="H1732" s="14"/>
      <c r="I1732" s="14"/>
      <c r="J1732" s="145"/>
      <c r="K1732" s="14"/>
    </row>
    <row r="1733" spans="3:11" x14ac:dyDescent="0.2">
      <c r="C1733" s="140">
        <f t="shared" si="88"/>
        <v>161</v>
      </c>
      <c r="D1733" s="141" t="e">
        <f t="shared" si="89"/>
        <v>#N/A</v>
      </c>
      <c r="E1733" s="8" t="e">
        <f t="shared" si="90"/>
        <v>#N/A</v>
      </c>
      <c r="F1733" s="142"/>
      <c r="G1733" s="14"/>
      <c r="H1733" s="14"/>
      <c r="I1733" s="14"/>
      <c r="J1733" s="145"/>
      <c r="K1733" s="14"/>
    </row>
    <row r="1734" spans="3:11" x14ac:dyDescent="0.2">
      <c r="C1734" s="140">
        <f t="shared" si="88"/>
        <v>162</v>
      </c>
      <c r="D1734" s="141" t="e">
        <f t="shared" si="89"/>
        <v>#N/A</v>
      </c>
      <c r="E1734" s="8" t="e">
        <f t="shared" si="90"/>
        <v>#N/A</v>
      </c>
      <c r="F1734" s="142"/>
      <c r="G1734" s="14"/>
      <c r="H1734" s="14"/>
      <c r="I1734" s="14"/>
      <c r="J1734" s="145"/>
      <c r="K1734" s="14"/>
    </row>
    <row r="1735" spans="3:11" x14ac:dyDescent="0.2">
      <c r="C1735" s="140">
        <f t="shared" si="88"/>
        <v>163</v>
      </c>
      <c r="D1735" s="141" t="e">
        <f t="shared" si="89"/>
        <v>#N/A</v>
      </c>
      <c r="E1735" s="8" t="e">
        <f t="shared" si="90"/>
        <v>#N/A</v>
      </c>
      <c r="F1735" s="142"/>
      <c r="G1735" s="14"/>
      <c r="H1735" s="14"/>
      <c r="I1735" s="14"/>
      <c r="J1735" s="145"/>
      <c r="K1735" s="14"/>
    </row>
    <row r="1736" spans="3:11" x14ac:dyDescent="0.2">
      <c r="C1736" s="140">
        <f t="shared" si="88"/>
        <v>164</v>
      </c>
      <c r="D1736" s="141" t="e">
        <f t="shared" si="89"/>
        <v>#N/A</v>
      </c>
      <c r="E1736" s="8" t="e">
        <f t="shared" si="90"/>
        <v>#N/A</v>
      </c>
      <c r="F1736" s="142"/>
      <c r="G1736" s="14"/>
      <c r="H1736" s="14"/>
      <c r="I1736" s="14"/>
      <c r="J1736" s="145"/>
      <c r="K1736" s="14"/>
    </row>
    <row r="1737" spans="3:11" x14ac:dyDescent="0.2">
      <c r="C1737" s="140">
        <f t="shared" si="88"/>
        <v>165</v>
      </c>
      <c r="D1737" s="141" t="e">
        <f t="shared" si="89"/>
        <v>#N/A</v>
      </c>
      <c r="E1737" s="8" t="e">
        <f t="shared" si="90"/>
        <v>#N/A</v>
      </c>
      <c r="F1737" s="142"/>
      <c r="G1737" s="14"/>
      <c r="H1737" s="14"/>
      <c r="I1737" s="14"/>
      <c r="J1737" s="145"/>
      <c r="K1737" s="14"/>
    </row>
    <row r="1738" spans="3:11" x14ac:dyDescent="0.2">
      <c r="C1738" s="140">
        <f t="shared" si="88"/>
        <v>166</v>
      </c>
      <c r="D1738" s="141" t="e">
        <f t="shared" si="89"/>
        <v>#N/A</v>
      </c>
      <c r="E1738" s="8" t="e">
        <f t="shared" si="90"/>
        <v>#N/A</v>
      </c>
      <c r="F1738" s="142"/>
      <c r="G1738" s="14"/>
      <c r="H1738" s="14"/>
      <c r="I1738" s="14"/>
      <c r="J1738" s="145"/>
      <c r="K1738" s="14"/>
    </row>
    <row r="1739" spans="3:11" x14ac:dyDescent="0.2">
      <c r="C1739" s="140">
        <f t="shared" ref="C1739:C1800" si="91">IF(G1739&lt;&gt;G1738,1,C1738+1)</f>
        <v>167</v>
      </c>
      <c r="D1739" s="141" t="e">
        <f t="shared" si="89"/>
        <v>#N/A</v>
      </c>
      <c r="E1739" s="8" t="e">
        <f t="shared" si="90"/>
        <v>#N/A</v>
      </c>
      <c r="F1739" s="142"/>
      <c r="G1739" s="14"/>
      <c r="H1739" s="14"/>
      <c r="I1739" s="14"/>
      <c r="J1739" s="145"/>
      <c r="K1739" s="14"/>
    </row>
    <row r="1740" spans="3:11" x14ac:dyDescent="0.2">
      <c r="C1740" s="140">
        <f t="shared" si="91"/>
        <v>168</v>
      </c>
      <c r="D1740" s="141" t="e">
        <f t="shared" si="89"/>
        <v>#N/A</v>
      </c>
      <c r="E1740" s="8" t="e">
        <f t="shared" si="90"/>
        <v>#N/A</v>
      </c>
      <c r="F1740" s="142"/>
      <c r="G1740" s="14"/>
      <c r="H1740" s="14"/>
      <c r="I1740" s="14"/>
      <c r="J1740" s="145"/>
      <c r="K1740" s="14"/>
    </row>
    <row r="1741" spans="3:11" x14ac:dyDescent="0.2">
      <c r="C1741" s="140">
        <f t="shared" si="91"/>
        <v>169</v>
      </c>
      <c r="D1741" s="141" t="e">
        <f t="shared" si="89"/>
        <v>#N/A</v>
      </c>
      <c r="E1741" s="8" t="e">
        <f t="shared" si="90"/>
        <v>#N/A</v>
      </c>
      <c r="F1741" s="142"/>
      <c r="G1741" s="14"/>
      <c r="H1741" s="14"/>
      <c r="I1741" s="14"/>
      <c r="J1741" s="145"/>
      <c r="K1741" s="14"/>
    </row>
    <row r="1742" spans="3:11" x14ac:dyDescent="0.2">
      <c r="C1742" s="140">
        <f t="shared" si="91"/>
        <v>170</v>
      </c>
      <c r="D1742" s="141" t="e">
        <f t="shared" si="89"/>
        <v>#N/A</v>
      </c>
      <c r="E1742" s="8" t="e">
        <f t="shared" si="90"/>
        <v>#N/A</v>
      </c>
      <c r="F1742" s="142"/>
      <c r="G1742" s="14"/>
      <c r="H1742" s="14"/>
      <c r="I1742" s="14"/>
      <c r="J1742" s="145"/>
      <c r="K1742" s="14"/>
    </row>
    <row r="1743" spans="3:11" x14ac:dyDescent="0.2">
      <c r="C1743" s="140">
        <f t="shared" si="91"/>
        <v>171</v>
      </c>
      <c r="D1743" s="141" t="e">
        <f t="shared" si="89"/>
        <v>#N/A</v>
      </c>
      <c r="E1743" s="8" t="e">
        <f t="shared" si="90"/>
        <v>#N/A</v>
      </c>
      <c r="F1743" s="142"/>
      <c r="G1743" s="14"/>
      <c r="H1743" s="14"/>
      <c r="I1743" s="14"/>
      <c r="J1743" s="145"/>
      <c r="K1743" s="14"/>
    </row>
    <row r="1744" spans="3:11" x14ac:dyDescent="0.2">
      <c r="C1744" s="140">
        <f t="shared" si="91"/>
        <v>172</v>
      </c>
      <c r="D1744" s="141" t="e">
        <f t="shared" si="89"/>
        <v>#N/A</v>
      </c>
      <c r="E1744" s="8" t="e">
        <f t="shared" si="90"/>
        <v>#N/A</v>
      </c>
      <c r="F1744" s="142"/>
      <c r="G1744" s="14"/>
      <c r="H1744" s="14"/>
      <c r="I1744" s="14"/>
      <c r="J1744" s="145"/>
      <c r="K1744" s="14"/>
    </row>
    <row r="1745" spans="3:11" x14ac:dyDescent="0.2">
      <c r="C1745" s="140">
        <f t="shared" si="91"/>
        <v>173</v>
      </c>
      <c r="D1745" s="141" t="e">
        <f t="shared" si="89"/>
        <v>#N/A</v>
      </c>
      <c r="E1745" s="8" t="e">
        <f t="shared" si="90"/>
        <v>#N/A</v>
      </c>
      <c r="F1745" s="142"/>
      <c r="G1745" s="14"/>
      <c r="H1745" s="14"/>
      <c r="I1745" s="14"/>
      <c r="J1745" s="145"/>
      <c r="K1745" s="14"/>
    </row>
    <row r="1746" spans="3:11" x14ac:dyDescent="0.2">
      <c r="C1746" s="140">
        <f t="shared" si="91"/>
        <v>174</v>
      </c>
      <c r="D1746" s="141" t="e">
        <f t="shared" si="89"/>
        <v>#N/A</v>
      </c>
      <c r="E1746" s="8" t="e">
        <f t="shared" si="90"/>
        <v>#N/A</v>
      </c>
      <c r="F1746" s="142"/>
      <c r="G1746" s="14"/>
      <c r="H1746" s="14"/>
      <c r="I1746" s="14"/>
      <c r="J1746" s="145"/>
      <c r="K1746" s="14"/>
    </row>
    <row r="1747" spans="3:11" x14ac:dyDescent="0.2">
      <c r="C1747" s="140">
        <f t="shared" si="91"/>
        <v>175</v>
      </c>
      <c r="D1747" s="141" t="e">
        <f t="shared" si="89"/>
        <v>#N/A</v>
      </c>
      <c r="E1747" s="8" t="e">
        <f t="shared" si="90"/>
        <v>#N/A</v>
      </c>
      <c r="F1747" s="142"/>
      <c r="G1747" s="14"/>
      <c r="H1747" s="14"/>
      <c r="I1747" s="14"/>
      <c r="J1747" s="145"/>
      <c r="K1747" s="14"/>
    </row>
    <row r="1748" spans="3:11" x14ac:dyDescent="0.2">
      <c r="C1748" s="140">
        <f t="shared" si="91"/>
        <v>176</v>
      </c>
      <c r="D1748" s="141" t="e">
        <f t="shared" si="89"/>
        <v>#N/A</v>
      </c>
      <c r="E1748" s="8" t="e">
        <f t="shared" si="90"/>
        <v>#N/A</v>
      </c>
      <c r="F1748" s="142"/>
      <c r="G1748" s="14"/>
      <c r="H1748" s="14"/>
      <c r="I1748" s="14"/>
      <c r="J1748" s="145"/>
      <c r="K1748" s="14"/>
    </row>
    <row r="1749" spans="3:11" x14ac:dyDescent="0.2">
      <c r="C1749" s="140">
        <f t="shared" si="91"/>
        <v>177</v>
      </c>
      <c r="D1749" s="141" t="e">
        <f t="shared" si="89"/>
        <v>#N/A</v>
      </c>
      <c r="E1749" s="8" t="e">
        <f t="shared" si="90"/>
        <v>#N/A</v>
      </c>
      <c r="F1749" s="142"/>
      <c r="G1749" s="14"/>
      <c r="H1749" s="14"/>
      <c r="I1749" s="14"/>
      <c r="J1749" s="145"/>
      <c r="K1749" s="14"/>
    </row>
    <row r="1750" spans="3:11" x14ac:dyDescent="0.2">
      <c r="C1750" s="140">
        <f t="shared" si="91"/>
        <v>178</v>
      </c>
      <c r="D1750" s="141" t="e">
        <f t="shared" si="89"/>
        <v>#N/A</v>
      </c>
      <c r="E1750" s="8" t="e">
        <f t="shared" si="90"/>
        <v>#N/A</v>
      </c>
      <c r="F1750" s="142"/>
      <c r="G1750" s="14"/>
      <c r="H1750" s="14"/>
      <c r="I1750" s="14"/>
      <c r="J1750" s="145"/>
      <c r="K1750" s="14"/>
    </row>
    <row r="1751" spans="3:11" x14ac:dyDescent="0.2">
      <c r="C1751" s="140">
        <f t="shared" si="91"/>
        <v>179</v>
      </c>
      <c r="D1751" s="141" t="e">
        <f t="shared" si="89"/>
        <v>#N/A</v>
      </c>
      <c r="E1751" s="8" t="e">
        <f t="shared" si="90"/>
        <v>#N/A</v>
      </c>
      <c r="F1751" s="142"/>
      <c r="G1751" s="14"/>
      <c r="H1751" s="14"/>
      <c r="I1751" s="14"/>
      <c r="J1751" s="145"/>
      <c r="K1751" s="14"/>
    </row>
    <row r="1752" spans="3:11" x14ac:dyDescent="0.2">
      <c r="C1752" s="140">
        <f t="shared" si="91"/>
        <v>180</v>
      </c>
      <c r="D1752" s="141" t="e">
        <f t="shared" si="89"/>
        <v>#N/A</v>
      </c>
      <c r="E1752" s="8" t="e">
        <f t="shared" si="90"/>
        <v>#N/A</v>
      </c>
      <c r="F1752" s="142"/>
      <c r="G1752" s="14"/>
      <c r="H1752" s="14"/>
      <c r="I1752" s="14"/>
      <c r="J1752" s="145"/>
      <c r="K1752" s="14"/>
    </row>
    <row r="1753" spans="3:11" x14ac:dyDescent="0.2">
      <c r="C1753" s="140">
        <f t="shared" si="91"/>
        <v>181</v>
      </c>
      <c r="D1753" s="141" t="e">
        <f t="shared" si="89"/>
        <v>#N/A</v>
      </c>
      <c r="E1753" s="8" t="e">
        <f t="shared" si="90"/>
        <v>#N/A</v>
      </c>
      <c r="F1753" s="142"/>
      <c r="G1753" s="14"/>
      <c r="H1753" s="14"/>
      <c r="I1753" s="14"/>
      <c r="J1753" s="145"/>
      <c r="K1753" s="14"/>
    </row>
    <row r="1754" spans="3:11" x14ac:dyDescent="0.2">
      <c r="C1754" s="140">
        <f t="shared" si="91"/>
        <v>182</v>
      </c>
      <c r="D1754" s="141" t="e">
        <f t="shared" si="89"/>
        <v>#N/A</v>
      </c>
      <c r="E1754" s="8" t="e">
        <f t="shared" si="90"/>
        <v>#N/A</v>
      </c>
      <c r="F1754" s="142"/>
      <c r="G1754" s="14"/>
      <c r="H1754" s="14"/>
      <c r="I1754" s="14"/>
      <c r="J1754" s="145"/>
      <c r="K1754" s="14"/>
    </row>
    <row r="1755" spans="3:11" x14ac:dyDescent="0.2">
      <c r="C1755" s="140">
        <f t="shared" si="91"/>
        <v>183</v>
      </c>
      <c r="D1755" s="141" t="e">
        <f t="shared" si="89"/>
        <v>#N/A</v>
      </c>
      <c r="E1755" s="8" t="e">
        <f t="shared" si="90"/>
        <v>#N/A</v>
      </c>
      <c r="F1755" s="142"/>
      <c r="G1755" s="14"/>
      <c r="H1755" s="14"/>
      <c r="I1755" s="14"/>
      <c r="J1755" s="145"/>
      <c r="K1755" s="14"/>
    </row>
    <row r="1756" spans="3:11" x14ac:dyDescent="0.2">
      <c r="C1756" s="140">
        <f t="shared" si="91"/>
        <v>184</v>
      </c>
      <c r="D1756" s="141" t="e">
        <f t="shared" si="89"/>
        <v>#N/A</v>
      </c>
      <c r="E1756" s="8" t="e">
        <f t="shared" si="90"/>
        <v>#N/A</v>
      </c>
      <c r="F1756" s="142"/>
      <c r="G1756" s="14"/>
      <c r="H1756" s="14"/>
      <c r="I1756" s="14"/>
      <c r="J1756" s="145"/>
      <c r="K1756" s="14"/>
    </row>
    <row r="1757" spans="3:11" x14ac:dyDescent="0.2">
      <c r="C1757" s="140">
        <f t="shared" si="91"/>
        <v>185</v>
      </c>
      <c r="D1757" s="141" t="e">
        <f t="shared" ref="D1757:D1800" si="92">+VLOOKUP(G1757,$L$10:$M$50,2,0)</f>
        <v>#N/A</v>
      </c>
      <c r="E1757" s="8" t="e">
        <f t="shared" ref="E1757:E1800" si="93">+C1757&amp;D1757</f>
        <v>#N/A</v>
      </c>
      <c r="F1757" s="142"/>
      <c r="G1757" s="14"/>
      <c r="H1757" s="14"/>
      <c r="I1757" s="14"/>
      <c r="J1757" s="145"/>
      <c r="K1757" s="14"/>
    </row>
    <row r="1758" spans="3:11" x14ac:dyDescent="0.2">
      <c r="C1758" s="140">
        <f t="shared" si="91"/>
        <v>186</v>
      </c>
      <c r="D1758" s="141" t="e">
        <f t="shared" si="92"/>
        <v>#N/A</v>
      </c>
      <c r="E1758" s="8" t="e">
        <f t="shared" si="93"/>
        <v>#N/A</v>
      </c>
      <c r="F1758" s="142"/>
      <c r="G1758" s="14"/>
      <c r="H1758" s="14"/>
      <c r="I1758" s="14"/>
      <c r="J1758" s="145"/>
      <c r="K1758" s="14"/>
    </row>
    <row r="1759" spans="3:11" x14ac:dyDescent="0.2">
      <c r="C1759" s="140">
        <f t="shared" si="91"/>
        <v>187</v>
      </c>
      <c r="D1759" s="141" t="e">
        <f t="shared" si="92"/>
        <v>#N/A</v>
      </c>
      <c r="E1759" s="8" t="e">
        <f t="shared" si="93"/>
        <v>#N/A</v>
      </c>
      <c r="F1759" s="142"/>
      <c r="G1759" s="14"/>
      <c r="H1759" s="14"/>
      <c r="I1759" s="14"/>
      <c r="J1759" s="145"/>
      <c r="K1759" s="14"/>
    </row>
    <row r="1760" spans="3:11" x14ac:dyDescent="0.2">
      <c r="C1760" s="140">
        <f t="shared" si="91"/>
        <v>188</v>
      </c>
      <c r="D1760" s="141" t="e">
        <f t="shared" si="92"/>
        <v>#N/A</v>
      </c>
      <c r="E1760" s="8" t="e">
        <f t="shared" si="93"/>
        <v>#N/A</v>
      </c>
      <c r="F1760" s="142"/>
      <c r="G1760" s="14"/>
      <c r="H1760" s="14"/>
      <c r="I1760" s="14"/>
      <c r="J1760" s="145"/>
      <c r="K1760" s="14"/>
    </row>
    <row r="1761" spans="3:11" x14ac:dyDescent="0.2">
      <c r="C1761" s="140">
        <f t="shared" si="91"/>
        <v>189</v>
      </c>
      <c r="D1761" s="141" t="e">
        <f t="shared" si="92"/>
        <v>#N/A</v>
      </c>
      <c r="E1761" s="8" t="e">
        <f t="shared" si="93"/>
        <v>#N/A</v>
      </c>
      <c r="F1761" s="142"/>
      <c r="G1761" s="14"/>
      <c r="H1761" s="14"/>
      <c r="I1761" s="14"/>
      <c r="J1761" s="145"/>
      <c r="K1761" s="14"/>
    </row>
    <row r="1762" spans="3:11" x14ac:dyDescent="0.2">
      <c r="C1762" s="140">
        <f t="shared" si="91"/>
        <v>190</v>
      </c>
      <c r="D1762" s="141" t="e">
        <f t="shared" si="92"/>
        <v>#N/A</v>
      </c>
      <c r="E1762" s="8" t="e">
        <f t="shared" si="93"/>
        <v>#N/A</v>
      </c>
      <c r="F1762" s="142"/>
      <c r="G1762" s="14"/>
      <c r="H1762" s="14"/>
      <c r="I1762" s="14"/>
      <c r="J1762" s="145"/>
      <c r="K1762" s="14"/>
    </row>
    <row r="1763" spans="3:11" x14ac:dyDescent="0.2">
      <c r="C1763" s="140">
        <f t="shared" si="91"/>
        <v>191</v>
      </c>
      <c r="D1763" s="141" t="e">
        <f t="shared" si="92"/>
        <v>#N/A</v>
      </c>
      <c r="E1763" s="8" t="e">
        <f t="shared" si="93"/>
        <v>#N/A</v>
      </c>
      <c r="F1763" s="142"/>
      <c r="G1763" s="14"/>
      <c r="H1763" s="14"/>
      <c r="I1763" s="14"/>
      <c r="J1763" s="145"/>
      <c r="K1763" s="14"/>
    </row>
    <row r="1764" spans="3:11" x14ac:dyDescent="0.2">
      <c r="C1764" s="140">
        <f t="shared" si="91"/>
        <v>192</v>
      </c>
      <c r="D1764" s="141" t="e">
        <f t="shared" si="92"/>
        <v>#N/A</v>
      </c>
      <c r="E1764" s="8" t="e">
        <f t="shared" si="93"/>
        <v>#N/A</v>
      </c>
      <c r="F1764" s="142"/>
      <c r="G1764" s="14"/>
      <c r="H1764" s="14"/>
      <c r="I1764" s="14"/>
      <c r="J1764" s="145"/>
      <c r="K1764" s="14"/>
    </row>
    <row r="1765" spans="3:11" x14ac:dyDescent="0.2">
      <c r="C1765" s="140">
        <f t="shared" si="91"/>
        <v>193</v>
      </c>
      <c r="D1765" s="141" t="e">
        <f t="shared" si="92"/>
        <v>#N/A</v>
      </c>
      <c r="E1765" s="8" t="e">
        <f t="shared" si="93"/>
        <v>#N/A</v>
      </c>
      <c r="F1765" s="142"/>
      <c r="G1765" s="14"/>
      <c r="H1765" s="14"/>
      <c r="I1765" s="14"/>
      <c r="J1765" s="145"/>
      <c r="K1765" s="14"/>
    </row>
    <row r="1766" spans="3:11" x14ac:dyDescent="0.2">
      <c r="C1766" s="140">
        <f t="shared" si="91"/>
        <v>194</v>
      </c>
      <c r="D1766" s="141" t="e">
        <f t="shared" si="92"/>
        <v>#N/A</v>
      </c>
      <c r="E1766" s="8" t="e">
        <f t="shared" si="93"/>
        <v>#N/A</v>
      </c>
      <c r="F1766" s="142"/>
      <c r="G1766" s="14"/>
      <c r="H1766" s="14"/>
      <c r="I1766" s="14"/>
      <c r="J1766" s="145"/>
      <c r="K1766" s="14"/>
    </row>
    <row r="1767" spans="3:11" x14ac:dyDescent="0.2">
      <c r="C1767" s="140">
        <f t="shared" si="91"/>
        <v>195</v>
      </c>
      <c r="D1767" s="141" t="e">
        <f t="shared" si="92"/>
        <v>#N/A</v>
      </c>
      <c r="E1767" s="8" t="e">
        <f t="shared" si="93"/>
        <v>#N/A</v>
      </c>
      <c r="F1767" s="142"/>
      <c r="G1767" s="14"/>
      <c r="H1767" s="14"/>
      <c r="I1767" s="14"/>
      <c r="J1767" s="145"/>
      <c r="K1767" s="14"/>
    </row>
    <row r="1768" spans="3:11" x14ac:dyDescent="0.2">
      <c r="C1768" s="140">
        <f t="shared" si="91"/>
        <v>196</v>
      </c>
      <c r="D1768" s="141" t="e">
        <f t="shared" si="92"/>
        <v>#N/A</v>
      </c>
      <c r="E1768" s="8" t="e">
        <f t="shared" si="93"/>
        <v>#N/A</v>
      </c>
      <c r="F1768" s="142"/>
      <c r="G1768" s="14"/>
      <c r="H1768" s="14"/>
      <c r="I1768" s="14"/>
      <c r="J1768" s="145"/>
      <c r="K1768" s="14"/>
    </row>
    <row r="1769" spans="3:11" x14ac:dyDescent="0.2">
      <c r="C1769" s="140">
        <f t="shared" si="91"/>
        <v>197</v>
      </c>
      <c r="D1769" s="141" t="e">
        <f t="shared" si="92"/>
        <v>#N/A</v>
      </c>
      <c r="E1769" s="8" t="e">
        <f t="shared" si="93"/>
        <v>#N/A</v>
      </c>
      <c r="F1769" s="142"/>
      <c r="G1769" s="14"/>
      <c r="H1769" s="14"/>
      <c r="I1769" s="14"/>
      <c r="J1769" s="145"/>
      <c r="K1769" s="14"/>
    </row>
    <row r="1770" spans="3:11" x14ac:dyDescent="0.2">
      <c r="C1770" s="140">
        <f t="shared" si="91"/>
        <v>198</v>
      </c>
      <c r="D1770" s="141" t="e">
        <f t="shared" si="92"/>
        <v>#N/A</v>
      </c>
      <c r="E1770" s="8" t="e">
        <f t="shared" si="93"/>
        <v>#N/A</v>
      </c>
      <c r="F1770" s="142"/>
      <c r="G1770" s="14"/>
      <c r="H1770" s="14"/>
      <c r="I1770" s="14"/>
      <c r="J1770" s="145"/>
      <c r="K1770" s="14"/>
    </row>
    <row r="1771" spans="3:11" x14ac:dyDescent="0.2">
      <c r="C1771" s="140">
        <f t="shared" si="91"/>
        <v>199</v>
      </c>
      <c r="D1771" s="141" t="e">
        <f t="shared" si="92"/>
        <v>#N/A</v>
      </c>
      <c r="E1771" s="8" t="e">
        <f t="shared" si="93"/>
        <v>#N/A</v>
      </c>
      <c r="F1771" s="142"/>
      <c r="G1771" s="14"/>
      <c r="H1771" s="14"/>
      <c r="I1771" s="14"/>
      <c r="J1771" s="145"/>
      <c r="K1771" s="14"/>
    </row>
    <row r="1772" spans="3:11" x14ac:dyDescent="0.2">
      <c r="C1772" s="140">
        <f t="shared" si="91"/>
        <v>200</v>
      </c>
      <c r="D1772" s="141" t="e">
        <f t="shared" si="92"/>
        <v>#N/A</v>
      </c>
      <c r="E1772" s="8" t="e">
        <f t="shared" si="93"/>
        <v>#N/A</v>
      </c>
      <c r="F1772" s="142"/>
      <c r="G1772" s="14"/>
      <c r="H1772" s="14"/>
      <c r="I1772" s="14"/>
      <c r="J1772" s="145"/>
      <c r="K1772" s="14"/>
    </row>
    <row r="1773" spans="3:11" x14ac:dyDescent="0.2">
      <c r="C1773" s="140">
        <f t="shared" si="91"/>
        <v>201</v>
      </c>
      <c r="D1773" s="141" t="e">
        <f t="shared" si="92"/>
        <v>#N/A</v>
      </c>
      <c r="E1773" s="8" t="e">
        <f t="shared" si="93"/>
        <v>#N/A</v>
      </c>
      <c r="F1773" s="142"/>
      <c r="G1773" s="14"/>
      <c r="H1773" s="14"/>
      <c r="I1773" s="14"/>
      <c r="J1773" s="145"/>
      <c r="K1773" s="14"/>
    </row>
    <row r="1774" spans="3:11" x14ac:dyDescent="0.2">
      <c r="C1774" s="140">
        <f t="shared" si="91"/>
        <v>202</v>
      </c>
      <c r="D1774" s="141" t="e">
        <f t="shared" si="92"/>
        <v>#N/A</v>
      </c>
      <c r="E1774" s="8" t="e">
        <f t="shared" si="93"/>
        <v>#N/A</v>
      </c>
      <c r="F1774" s="142"/>
      <c r="G1774" s="14"/>
      <c r="H1774" s="14"/>
      <c r="I1774" s="14"/>
      <c r="J1774" s="145"/>
      <c r="K1774" s="14"/>
    </row>
    <row r="1775" spans="3:11" x14ac:dyDescent="0.2">
      <c r="C1775" s="140">
        <f t="shared" si="91"/>
        <v>203</v>
      </c>
      <c r="D1775" s="141" t="e">
        <f t="shared" si="92"/>
        <v>#N/A</v>
      </c>
      <c r="E1775" s="8" t="e">
        <f t="shared" si="93"/>
        <v>#N/A</v>
      </c>
      <c r="F1775" s="142"/>
      <c r="G1775" s="14"/>
      <c r="H1775" s="14"/>
      <c r="I1775" s="14"/>
      <c r="J1775" s="145"/>
      <c r="K1775" s="14"/>
    </row>
    <row r="1776" spans="3:11" x14ac:dyDescent="0.2">
      <c r="C1776" s="140">
        <f t="shared" si="91"/>
        <v>204</v>
      </c>
      <c r="D1776" s="141" t="e">
        <f t="shared" si="92"/>
        <v>#N/A</v>
      </c>
      <c r="E1776" s="8" t="e">
        <f t="shared" si="93"/>
        <v>#N/A</v>
      </c>
      <c r="F1776" s="142"/>
      <c r="G1776" s="14"/>
      <c r="H1776" s="14"/>
      <c r="I1776" s="14"/>
      <c r="J1776" s="145"/>
      <c r="K1776" s="14"/>
    </row>
    <row r="1777" spans="3:11" x14ac:dyDescent="0.2">
      <c r="C1777" s="140">
        <f t="shared" si="91"/>
        <v>205</v>
      </c>
      <c r="D1777" s="141" t="e">
        <f t="shared" si="92"/>
        <v>#N/A</v>
      </c>
      <c r="E1777" s="8" t="e">
        <f t="shared" si="93"/>
        <v>#N/A</v>
      </c>
      <c r="F1777" s="142"/>
      <c r="G1777" s="14"/>
      <c r="H1777" s="14"/>
      <c r="I1777" s="14"/>
      <c r="J1777" s="145"/>
      <c r="K1777" s="14"/>
    </row>
    <row r="1778" spans="3:11" x14ac:dyDescent="0.2">
      <c r="C1778" s="140">
        <f t="shared" si="91"/>
        <v>206</v>
      </c>
      <c r="D1778" s="141" t="e">
        <f t="shared" si="92"/>
        <v>#N/A</v>
      </c>
      <c r="E1778" s="8" t="e">
        <f t="shared" si="93"/>
        <v>#N/A</v>
      </c>
      <c r="F1778" s="142"/>
      <c r="G1778" s="14"/>
      <c r="H1778" s="14"/>
      <c r="I1778" s="14"/>
      <c r="J1778" s="145"/>
      <c r="K1778" s="14"/>
    </row>
    <row r="1779" spans="3:11" x14ac:dyDescent="0.2">
      <c r="C1779" s="140">
        <f t="shared" si="91"/>
        <v>207</v>
      </c>
      <c r="D1779" s="141" t="e">
        <f t="shared" si="92"/>
        <v>#N/A</v>
      </c>
      <c r="E1779" s="8" t="e">
        <f t="shared" si="93"/>
        <v>#N/A</v>
      </c>
      <c r="F1779" s="142"/>
      <c r="G1779" s="14"/>
      <c r="H1779" s="14"/>
      <c r="I1779" s="14"/>
      <c r="J1779" s="145"/>
      <c r="K1779" s="14"/>
    </row>
    <row r="1780" spans="3:11" x14ac:dyDescent="0.2">
      <c r="C1780" s="140">
        <f t="shared" si="91"/>
        <v>208</v>
      </c>
      <c r="D1780" s="141" t="e">
        <f t="shared" si="92"/>
        <v>#N/A</v>
      </c>
      <c r="E1780" s="8" t="e">
        <f t="shared" si="93"/>
        <v>#N/A</v>
      </c>
      <c r="F1780" s="142"/>
      <c r="G1780" s="14"/>
      <c r="H1780" s="14"/>
      <c r="I1780" s="14"/>
      <c r="J1780" s="145"/>
      <c r="K1780" s="14"/>
    </row>
    <row r="1781" spans="3:11" x14ac:dyDescent="0.2">
      <c r="C1781" s="140">
        <f t="shared" si="91"/>
        <v>209</v>
      </c>
      <c r="D1781" s="141" t="e">
        <f t="shared" si="92"/>
        <v>#N/A</v>
      </c>
      <c r="E1781" s="8" t="e">
        <f t="shared" si="93"/>
        <v>#N/A</v>
      </c>
      <c r="F1781" s="142"/>
      <c r="G1781" s="14"/>
      <c r="H1781" s="14"/>
      <c r="I1781" s="14"/>
      <c r="J1781" s="145"/>
      <c r="K1781" s="14"/>
    </row>
    <row r="1782" spans="3:11" x14ac:dyDescent="0.2">
      <c r="C1782" s="140">
        <f t="shared" si="91"/>
        <v>210</v>
      </c>
      <c r="D1782" s="141" t="e">
        <f t="shared" si="92"/>
        <v>#N/A</v>
      </c>
      <c r="E1782" s="8" t="e">
        <f t="shared" si="93"/>
        <v>#N/A</v>
      </c>
      <c r="F1782" s="142"/>
      <c r="G1782" s="14"/>
      <c r="H1782" s="14"/>
      <c r="I1782" s="14"/>
      <c r="J1782" s="145"/>
      <c r="K1782" s="14"/>
    </row>
    <row r="1783" spans="3:11" x14ac:dyDescent="0.2">
      <c r="C1783" s="140">
        <f t="shared" si="91"/>
        <v>211</v>
      </c>
      <c r="D1783" s="141" t="e">
        <f t="shared" si="92"/>
        <v>#N/A</v>
      </c>
      <c r="E1783" s="8" t="e">
        <f t="shared" si="93"/>
        <v>#N/A</v>
      </c>
      <c r="F1783" s="142"/>
      <c r="G1783" s="14"/>
      <c r="H1783" s="14"/>
      <c r="I1783" s="14"/>
      <c r="J1783" s="145"/>
      <c r="K1783" s="14"/>
    </row>
    <row r="1784" spans="3:11" x14ac:dyDescent="0.2">
      <c r="C1784" s="140">
        <f t="shared" si="91"/>
        <v>212</v>
      </c>
      <c r="D1784" s="141" t="e">
        <f t="shared" si="92"/>
        <v>#N/A</v>
      </c>
      <c r="E1784" s="8" t="e">
        <f t="shared" si="93"/>
        <v>#N/A</v>
      </c>
      <c r="F1784" s="142"/>
      <c r="G1784" s="14"/>
      <c r="H1784" s="14"/>
      <c r="I1784" s="14"/>
      <c r="J1784" s="145"/>
      <c r="K1784" s="14"/>
    </row>
    <row r="1785" spans="3:11" x14ac:dyDescent="0.2">
      <c r="C1785" s="140">
        <f t="shared" si="91"/>
        <v>213</v>
      </c>
      <c r="D1785" s="141" t="e">
        <f t="shared" si="92"/>
        <v>#N/A</v>
      </c>
      <c r="E1785" s="8" t="e">
        <f t="shared" si="93"/>
        <v>#N/A</v>
      </c>
      <c r="F1785" s="142"/>
      <c r="G1785" s="14"/>
      <c r="H1785" s="14"/>
      <c r="I1785" s="14"/>
      <c r="J1785" s="145"/>
      <c r="K1785" s="14"/>
    </row>
    <row r="1786" spans="3:11" x14ac:dyDescent="0.2">
      <c r="C1786" s="140">
        <f t="shared" si="91"/>
        <v>214</v>
      </c>
      <c r="D1786" s="141" t="e">
        <f t="shared" si="92"/>
        <v>#N/A</v>
      </c>
      <c r="E1786" s="8" t="e">
        <f t="shared" si="93"/>
        <v>#N/A</v>
      </c>
      <c r="F1786" s="142"/>
      <c r="G1786" s="14"/>
      <c r="H1786" s="14"/>
      <c r="I1786" s="14"/>
      <c r="J1786" s="145"/>
      <c r="K1786" s="14"/>
    </row>
    <row r="1787" spans="3:11" x14ac:dyDescent="0.2">
      <c r="C1787" s="140">
        <f t="shared" si="91"/>
        <v>215</v>
      </c>
      <c r="D1787" s="141" t="e">
        <f t="shared" si="92"/>
        <v>#N/A</v>
      </c>
      <c r="E1787" s="8" t="e">
        <f t="shared" si="93"/>
        <v>#N/A</v>
      </c>
      <c r="F1787" s="142"/>
      <c r="G1787" s="14"/>
      <c r="H1787" s="14"/>
      <c r="I1787" s="14"/>
      <c r="J1787" s="145"/>
      <c r="K1787" s="14"/>
    </row>
    <row r="1788" spans="3:11" x14ac:dyDescent="0.2">
      <c r="C1788" s="140">
        <f t="shared" si="91"/>
        <v>216</v>
      </c>
      <c r="D1788" s="141" t="e">
        <f t="shared" si="92"/>
        <v>#N/A</v>
      </c>
      <c r="E1788" s="8" t="e">
        <f t="shared" si="93"/>
        <v>#N/A</v>
      </c>
      <c r="F1788" s="142"/>
      <c r="G1788" s="14"/>
      <c r="H1788" s="14"/>
      <c r="I1788" s="14"/>
      <c r="J1788" s="145"/>
      <c r="K1788" s="14"/>
    </row>
    <row r="1789" spans="3:11" x14ac:dyDescent="0.2">
      <c r="C1789" s="140">
        <f t="shared" si="91"/>
        <v>217</v>
      </c>
      <c r="D1789" s="141" t="e">
        <f t="shared" si="92"/>
        <v>#N/A</v>
      </c>
      <c r="E1789" s="8" t="e">
        <f t="shared" si="93"/>
        <v>#N/A</v>
      </c>
      <c r="F1789" s="142"/>
      <c r="G1789" s="14"/>
      <c r="H1789" s="14"/>
      <c r="I1789" s="14"/>
      <c r="J1789" s="145"/>
      <c r="K1789" s="14"/>
    </row>
    <row r="1790" spans="3:11" x14ac:dyDescent="0.2">
      <c r="C1790" s="140">
        <f t="shared" si="91"/>
        <v>218</v>
      </c>
      <c r="D1790" s="141" t="e">
        <f t="shared" si="92"/>
        <v>#N/A</v>
      </c>
      <c r="E1790" s="8" t="e">
        <f t="shared" si="93"/>
        <v>#N/A</v>
      </c>
      <c r="F1790" s="142"/>
      <c r="G1790" s="14"/>
      <c r="H1790" s="14"/>
      <c r="I1790" s="14"/>
      <c r="J1790" s="145"/>
      <c r="K1790" s="14"/>
    </row>
    <row r="1791" spans="3:11" x14ac:dyDescent="0.2">
      <c r="C1791" s="140">
        <f t="shared" si="91"/>
        <v>219</v>
      </c>
      <c r="D1791" s="141" t="e">
        <f t="shared" si="92"/>
        <v>#N/A</v>
      </c>
      <c r="E1791" s="8" t="e">
        <f t="shared" si="93"/>
        <v>#N/A</v>
      </c>
      <c r="F1791" s="142"/>
      <c r="G1791" s="14"/>
      <c r="H1791" s="14"/>
      <c r="I1791" s="14"/>
      <c r="J1791" s="145"/>
      <c r="K1791" s="14"/>
    </row>
    <row r="1792" spans="3:11" x14ac:dyDescent="0.2">
      <c r="C1792" s="140">
        <f t="shared" si="91"/>
        <v>220</v>
      </c>
      <c r="D1792" s="141" t="e">
        <f t="shared" si="92"/>
        <v>#N/A</v>
      </c>
      <c r="E1792" s="8" t="e">
        <f t="shared" si="93"/>
        <v>#N/A</v>
      </c>
      <c r="F1792" s="142"/>
      <c r="G1792" s="14"/>
      <c r="H1792" s="14"/>
      <c r="I1792" s="14"/>
      <c r="J1792" s="145"/>
      <c r="K1792" s="14"/>
    </row>
    <row r="1793" spans="3:11" x14ac:dyDescent="0.2">
      <c r="C1793" s="140">
        <f t="shared" si="91"/>
        <v>221</v>
      </c>
      <c r="D1793" s="141" t="e">
        <f t="shared" si="92"/>
        <v>#N/A</v>
      </c>
      <c r="E1793" s="8" t="e">
        <f t="shared" si="93"/>
        <v>#N/A</v>
      </c>
      <c r="F1793" s="142"/>
      <c r="G1793" s="14"/>
      <c r="H1793" s="14"/>
      <c r="I1793" s="14"/>
      <c r="J1793" s="145"/>
      <c r="K1793" s="14"/>
    </row>
    <row r="1794" spans="3:11" x14ac:dyDescent="0.2">
      <c r="C1794" s="140">
        <f t="shared" si="91"/>
        <v>222</v>
      </c>
      <c r="D1794" s="141" t="e">
        <f t="shared" si="92"/>
        <v>#N/A</v>
      </c>
      <c r="E1794" s="8" t="e">
        <f t="shared" si="93"/>
        <v>#N/A</v>
      </c>
      <c r="F1794" s="142"/>
      <c r="G1794" s="14"/>
      <c r="H1794" s="14"/>
      <c r="I1794" s="14"/>
      <c r="J1794" s="145"/>
      <c r="K1794" s="14"/>
    </row>
    <row r="1795" spans="3:11" x14ac:dyDescent="0.2">
      <c r="C1795" s="140">
        <f t="shared" si="91"/>
        <v>223</v>
      </c>
      <c r="D1795" s="141" t="e">
        <f t="shared" si="92"/>
        <v>#N/A</v>
      </c>
      <c r="E1795" s="8" t="e">
        <f t="shared" si="93"/>
        <v>#N/A</v>
      </c>
      <c r="F1795" s="142"/>
      <c r="G1795" s="14"/>
      <c r="H1795" s="14"/>
      <c r="I1795" s="14"/>
      <c r="J1795" s="145"/>
      <c r="K1795" s="14"/>
    </row>
    <row r="1796" spans="3:11" x14ac:dyDescent="0.2">
      <c r="C1796" s="140">
        <f t="shared" si="91"/>
        <v>224</v>
      </c>
      <c r="D1796" s="141" t="e">
        <f t="shared" si="92"/>
        <v>#N/A</v>
      </c>
      <c r="E1796" s="8" t="e">
        <f t="shared" si="93"/>
        <v>#N/A</v>
      </c>
      <c r="F1796" s="142"/>
      <c r="G1796" s="14"/>
      <c r="H1796" s="14"/>
      <c r="I1796" s="14"/>
      <c r="J1796" s="145"/>
      <c r="K1796" s="14"/>
    </row>
    <row r="1797" spans="3:11" x14ac:dyDescent="0.2">
      <c r="C1797" s="140">
        <f t="shared" si="91"/>
        <v>225</v>
      </c>
      <c r="D1797" s="141" t="e">
        <f t="shared" si="92"/>
        <v>#N/A</v>
      </c>
      <c r="E1797" s="8" t="e">
        <f t="shared" si="93"/>
        <v>#N/A</v>
      </c>
      <c r="F1797" s="142"/>
      <c r="G1797" s="14"/>
      <c r="H1797" s="14"/>
      <c r="I1797" s="14"/>
      <c r="J1797" s="145"/>
      <c r="K1797" s="14"/>
    </row>
    <row r="1798" spans="3:11" x14ac:dyDescent="0.2">
      <c r="C1798" s="140">
        <f t="shared" si="91"/>
        <v>226</v>
      </c>
      <c r="D1798" s="141" t="e">
        <f t="shared" si="92"/>
        <v>#N/A</v>
      </c>
      <c r="E1798" s="8" t="e">
        <f t="shared" si="93"/>
        <v>#N/A</v>
      </c>
      <c r="F1798" s="142"/>
      <c r="G1798" s="14"/>
      <c r="H1798" s="14"/>
      <c r="I1798" s="14"/>
      <c r="J1798" s="145"/>
      <c r="K1798" s="14"/>
    </row>
    <row r="1799" spans="3:11" x14ac:dyDescent="0.2">
      <c r="C1799" s="140">
        <f t="shared" si="91"/>
        <v>227</v>
      </c>
      <c r="D1799" s="141" t="e">
        <f t="shared" si="92"/>
        <v>#N/A</v>
      </c>
      <c r="E1799" s="8" t="e">
        <f t="shared" si="93"/>
        <v>#N/A</v>
      </c>
      <c r="F1799" s="142"/>
      <c r="G1799" s="14"/>
      <c r="H1799" s="14"/>
      <c r="I1799" s="14"/>
      <c r="J1799" s="145"/>
      <c r="K1799" s="14"/>
    </row>
    <row r="1800" spans="3:11" x14ac:dyDescent="0.2">
      <c r="C1800" s="140">
        <f t="shared" si="91"/>
        <v>228</v>
      </c>
      <c r="D1800" s="141" t="e">
        <f t="shared" si="92"/>
        <v>#N/A</v>
      </c>
      <c r="E1800" s="8" t="e">
        <f t="shared" si="93"/>
        <v>#N/A</v>
      </c>
      <c r="F1800" s="142"/>
      <c r="G1800" s="14"/>
      <c r="H1800" s="14"/>
      <c r="I1800" s="14"/>
      <c r="J1800" s="145"/>
      <c r="K1800" s="14"/>
    </row>
  </sheetData>
  <sheetProtection password="9B7A" sheet="1" objects="1" scenarios="1" selectLockedCells="1"/>
  <phoneticPr fontId="21" type="noConversion"/>
  <conditionalFormatting sqref="E4:E8 K1138:K1176 J1082:J1094 G1081:I1093 F1081:F1084 F1086 F1088 F1090 F1092 F1094 F1096 F1098 F1100 F1102 F1104 F1106 F1108 F1110 F1112 C10:E1800 G1098:J1176 F1114:F1467 G1177:I1246 G1247:K1284 G1460:J1467 G1285:I1459 F1576:J1800 F399:I501 J399:J500 F505:J513 F503:I504 J358:J387">
    <cfRule type="expression" dxfId="1" priority="911" stopIfTrue="1">
      <formula>IF(C5-C4&lt;&gt;1,1,0)</formula>
    </cfRule>
  </conditionalFormatting>
  <conditionalFormatting sqref="J1096 G1095:I1095 J502 J392 J390 J388">
    <cfRule type="expression" dxfId="574" priority="917" stopIfTrue="1">
      <formula>IF(G391-G388&lt;&gt;1,1,0)</formula>
    </cfRule>
  </conditionalFormatting>
  <conditionalFormatting sqref="G1096:I1097 J1097:J1098 G1094:I1094 J1095 J1081 K1081:K1102">
    <cfRule type="expression" dxfId="573" priority="910" stopIfTrue="1">
      <formula>IF(G1083-G1081&lt;&gt;1,1,0)</formula>
    </cfRule>
  </conditionalFormatting>
  <conditionalFormatting sqref="F1085 F1087 F1089 F1091 F1093 F1095 F1097 F1099 F1101 F1103 F1105 F1107 F1109 F1111 F1113">
    <cfRule type="expression" dxfId="572" priority="945" stopIfTrue="1">
      <formula>IF(#REF!-F1085&lt;&gt;1,1,0)</formula>
    </cfRule>
  </conditionalFormatting>
  <conditionalFormatting sqref="H637:I638 H686:I686 H630:I635 H688:I688 G13:I17 G21:J35 F547:I613 J537:J635 H627:I627 F709:J709 J829:J858 J977:J1079 J824:J825 H1070:I1080 H965:I1067 H961:I963 J816:J822 J710:J813 G935:G1080 H947:I959 H927:I933 H935:I945 J928:J933 J935:J940 F710:I839 K927 K868:K916 F10:I12 G514:J536 G537:I546 F514:F546 H614:I624 F614:G707 G840:I855 F840:F1080 G40:J117 H860:I920 J861:J920 H856:I857 G856:G933 K982:K1080 F259:J360 J10:J17 J22:J45 F13:F117 J396:J398 F358:I398 H639:J684 H690:I707 F708:I708 F136:K150 F118:J135 K46:K135 K259:K808 F502:I502">
    <cfRule type="expression" dxfId="571" priority="837" stopIfTrue="1">
      <formula>IF(F11-F10&lt;&gt;1,1,0)</formula>
    </cfRule>
  </conditionalFormatting>
  <conditionalFormatting sqref="G18:J20 J636:J637 H627:J633 J626 H636:I638 H961:I961 H954:I954">
    <cfRule type="expression" dxfId="570" priority="839" stopIfTrue="1">
      <formula>IF(G21-G18&lt;&gt;1,1,0)</formula>
    </cfRule>
  </conditionalFormatting>
  <conditionalFormatting sqref="G39:J39 G19:J20 H638:J638 J624 H625:J634 H960:I962 J814 J826 H1068:I1069 J823 H858:I859 J859:J860 J1080">
    <cfRule type="expression" dxfId="569" priority="836" stopIfTrue="1">
      <formula>IF(G21-G19&lt;&gt;1,1,0)</formula>
    </cfRule>
  </conditionalFormatting>
  <conditionalFormatting sqref="H635:I637 G36:J39 H688:I689 J34:J42">
    <cfRule type="expression" dxfId="568" priority="840" stopIfTrue="1">
      <formula>IF(G38-G34&lt;&gt;1,1,0)</formula>
    </cfRule>
  </conditionalFormatting>
  <conditionalFormatting sqref="H689:I689 H685:I687">
    <cfRule type="expression" dxfId="567" priority="844" stopIfTrue="1">
      <formula>IF(H690-H685&lt;&gt;1,1,0)</formula>
    </cfRule>
  </conditionalFormatting>
  <conditionalFormatting sqref="H946:I954 J386 J384 J382">
    <cfRule type="expression" dxfId="566" priority="846" stopIfTrue="1">
      <formula>IF(H391-H382&lt;&gt;1,1,0)</formula>
    </cfRule>
  </conditionalFormatting>
  <conditionalFormatting sqref="H953:I953">
    <cfRule type="expression" dxfId="565" priority="845" stopIfTrue="1">
      <formula>IF(H961-H953&lt;&gt;1,1,0)</formula>
    </cfRule>
  </conditionalFormatting>
  <conditionalFormatting sqref="K384 K455 K809 G934:J934 J828">
    <cfRule type="expression" dxfId="564" priority="847" stopIfTrue="1">
      <formula>IF(#REF!-G384&lt;&gt;1,1,0)</formula>
    </cfRule>
  </conditionalFormatting>
  <conditionalFormatting sqref="J635 H636:J638 H964:I964 H917:I926 J918:J927 K917:K926">
    <cfRule type="expression" dxfId="563" priority="841" stopIfTrue="1">
      <formula>IF(#REF!-H635&lt;&gt;1,1,0)</formula>
    </cfRule>
  </conditionalFormatting>
  <conditionalFormatting sqref="H634:J635 H962:I962">
    <cfRule type="expression" dxfId="562" priority="842" stopIfTrue="1">
      <formula>IF(#REF!-H634&lt;&gt;1,1,0)</formula>
    </cfRule>
  </conditionalFormatting>
  <conditionalFormatting sqref="F758">
    <cfRule type="expression" dxfId="561" priority="838" stopIfTrue="1">
      <formula>IF(#REF!-F758&lt;&gt;1,1,0)</formula>
    </cfRule>
  </conditionalFormatting>
  <conditionalFormatting sqref="H635:J638">
    <cfRule type="expression" dxfId="560" priority="843" stopIfTrue="1">
      <formula>IF(#REF!-H635&lt;&gt;1,1,0)</formula>
    </cfRule>
  </conditionalFormatting>
  <conditionalFormatting sqref="J331">
    <cfRule type="expression" dxfId="559" priority="848" stopIfTrue="1">
      <formula>IF(#REF!-J331&lt;&gt;1,1,0)</formula>
    </cfRule>
  </conditionalFormatting>
  <conditionalFormatting sqref="J337">
    <cfRule type="expression" dxfId="558" priority="849" stopIfTrue="1">
      <formula>IF(J344-J337&lt;&gt;1,1,0)</formula>
    </cfRule>
  </conditionalFormatting>
  <conditionalFormatting sqref="J338:J342">
    <cfRule type="expression" dxfId="557" priority="835" stopIfTrue="1">
      <formula>IF(J339-J338&lt;&gt;1,1,0)</formula>
    </cfRule>
  </conditionalFormatting>
  <conditionalFormatting sqref="K417">
    <cfRule type="expression" dxfId="556" priority="832" stopIfTrue="1">
      <formula>IF(#REF!-K417&lt;&gt;1,1,0)</formula>
    </cfRule>
  </conditionalFormatting>
  <conditionalFormatting sqref="K385 K456">
    <cfRule type="expression" dxfId="555" priority="827" stopIfTrue="1">
      <formula>IF(#REF!-K385&lt;&gt;1,1,0)</formula>
    </cfRule>
  </conditionalFormatting>
  <conditionalFormatting sqref="J332">
    <cfRule type="expression" dxfId="554" priority="828" stopIfTrue="1">
      <formula>IF(#REF!-J332&lt;&gt;1,1,0)</formula>
    </cfRule>
  </conditionalFormatting>
  <conditionalFormatting sqref="J338">
    <cfRule type="expression" dxfId="553" priority="829" stopIfTrue="1">
      <formula>IF(J345-J338&lt;&gt;1,1,0)</formula>
    </cfRule>
  </conditionalFormatting>
  <conditionalFormatting sqref="K418">
    <cfRule type="expression" dxfId="552" priority="824" stopIfTrue="1">
      <formula>IF(#REF!-K418&lt;&gt;1,1,0)</formula>
    </cfRule>
  </conditionalFormatting>
  <conditionalFormatting sqref="F118:J118">
    <cfRule type="expression" dxfId="551" priority="822" stopIfTrue="1">
      <formula>IF(F119-F118&lt;&gt;1,1,0)</formula>
    </cfRule>
  </conditionalFormatting>
  <conditionalFormatting sqref="F117:J117 F119">
    <cfRule type="expression" dxfId="550" priority="821" stopIfTrue="1">
      <formula>IF(F118-F117&lt;&gt;1,1,0)</formula>
    </cfRule>
  </conditionalFormatting>
  <conditionalFormatting sqref="J1177:K1246">
    <cfRule type="expression" dxfId="549" priority="817" stopIfTrue="1">
      <formula>IF(J1178-J1177&lt;&gt;1,1,0)</formula>
    </cfRule>
  </conditionalFormatting>
  <conditionalFormatting sqref="J1285:J1459 K1285:K1294 K1445:K1457 K1375:K1443 K1296:K1373">
    <cfRule type="expression" dxfId="548" priority="815" stopIfTrue="1">
      <formula>IF(J1286-J1285&lt;&gt;1,1,0)</formula>
    </cfRule>
  </conditionalFormatting>
  <conditionalFormatting sqref="F151:K151 F187:F258 H188:J189 H187:I187 H191:J192 H190:I190 H194:J195 H193:I193 H197:J198 H196:I196 H200:J201 H199:I199 H203:J258 H202:I202">
    <cfRule type="expression" dxfId="547" priority="814" stopIfTrue="1">
      <formula>IF(F152-F151&lt;&gt;1,1,0)</formula>
    </cfRule>
  </conditionalFormatting>
  <conditionalFormatting sqref="J189">
    <cfRule type="expression" dxfId="546" priority="813" stopIfTrue="1">
      <formula>IF(J193-J189&lt;&gt;1,1,0)</formula>
    </cfRule>
  </conditionalFormatting>
  <conditionalFormatting sqref="F152:K152 F153:F186 H153:J186">
    <cfRule type="expression" dxfId="545" priority="811" stopIfTrue="1">
      <formula>IF(F153-F152&lt;&gt;1,1,0)</formula>
    </cfRule>
  </conditionalFormatting>
  <conditionalFormatting sqref="F153 H153:J153">
    <cfRule type="expression" dxfId="544" priority="810" stopIfTrue="1">
      <formula>IF(F154-F153&lt;&gt;1,1,0)</formula>
    </cfRule>
  </conditionalFormatting>
  <conditionalFormatting sqref="F152:K152">
    <cfRule type="expression" dxfId="543" priority="809" stopIfTrue="1">
      <formula>IF(F153-F152&lt;&gt;1,1,0)</formula>
    </cfRule>
  </conditionalFormatting>
  <conditionalFormatting sqref="K153 K155 K157 K159 K161 K163 K165 K167 K169 K171 K173 K175 K177 K179 K181 K183 K185 K187 K189 K191 K193 K195 K197 K199 K201 K203 K205 K207 K209 K211 K213 K215 K217 K219 K221 K223 K225 K227 K229 K231 K233 K235 K237 K239 K241 K243 K245 K247 K249 K251 K253 K255 K257">
    <cfRule type="expression" dxfId="542" priority="709" stopIfTrue="1">
      <formula>IF(K154-K153&lt;&gt;1,1,0)</formula>
    </cfRule>
  </conditionalFormatting>
  <conditionalFormatting sqref="K154 K156 K158 K160 K162 K164 K166 K168 K170 K172 K174 K176 K178 K180 K182 K184 K186 K188 K190 K192 K194 K196 K198 K200 K202 K204 K206 K208 K210 K212 K214 K216 K218 K220 K222 K224 K226 K228 K230 K232 K234 K236 K238 K240 K242 K244 K246 K248 K250 K252 K254 K256 K258">
    <cfRule type="expression" dxfId="541" priority="708" stopIfTrue="1">
      <formula>IF(K155-K154&lt;&gt;1,1,0)</formula>
    </cfRule>
  </conditionalFormatting>
  <conditionalFormatting sqref="K154 K156 K158 K160 K162 K164 K166 K168 K170 K172 K174 K176 K178 K180 K182 K184 K186 K188 K190 K192 K194 K196 K198 K200 K202 K204 K206 K208 K210 K212 K214 K216 K218 K220 K222 K224 K226 K228 K230 K232 K234 K236 K238 K240 K242 K244 K246 K248 K250 K252 K254 K256 K258">
    <cfRule type="expression" dxfId="540" priority="707" stopIfTrue="1">
      <formula>IF(K155-K154&lt;&gt;1,1,0)</formula>
    </cfRule>
  </conditionalFormatting>
  <conditionalFormatting sqref="J38">
    <cfRule type="expression" dxfId="539" priority="705" stopIfTrue="1">
      <formula>IF(J40-J38&lt;&gt;1,1,0)</formula>
    </cfRule>
  </conditionalFormatting>
  <conditionalFormatting sqref="J38">
    <cfRule type="expression" dxfId="538" priority="704" stopIfTrue="1">
      <formula>IF(J40-J38&lt;&gt;1,1,0)</formula>
    </cfRule>
  </conditionalFormatting>
  <conditionalFormatting sqref="J37">
    <cfRule type="expression" dxfId="537" priority="703" stopIfTrue="1">
      <formula>IF(J39-J37&lt;&gt;1,1,0)</formula>
    </cfRule>
  </conditionalFormatting>
  <conditionalFormatting sqref="J41">
    <cfRule type="expression" dxfId="536" priority="702" stopIfTrue="1">
      <formula>IF(J43-J41&lt;&gt;1,1,0)</formula>
    </cfRule>
  </conditionalFormatting>
  <conditionalFormatting sqref="J40">
    <cfRule type="expression" dxfId="535" priority="701" stopIfTrue="1">
      <formula>IF(J42-J40&lt;&gt;1,1,0)</formula>
    </cfRule>
  </conditionalFormatting>
  <conditionalFormatting sqref="J40">
    <cfRule type="expression" dxfId="534" priority="700" stopIfTrue="1">
      <formula>IF(J42-J40&lt;&gt;1,1,0)</formula>
    </cfRule>
  </conditionalFormatting>
  <conditionalFormatting sqref="J39">
    <cfRule type="expression" dxfId="533" priority="699" stopIfTrue="1">
      <formula>IF(J41-J39&lt;&gt;1,1,0)</formula>
    </cfRule>
  </conditionalFormatting>
  <conditionalFormatting sqref="J40">
    <cfRule type="expression" dxfId="532" priority="698" stopIfTrue="1">
      <formula>IF(J42-J40&lt;&gt;1,1,0)</formula>
    </cfRule>
  </conditionalFormatting>
  <conditionalFormatting sqref="J39">
    <cfRule type="expression" dxfId="531" priority="697" stopIfTrue="1">
      <formula>IF(J41-J39&lt;&gt;1,1,0)</formula>
    </cfRule>
  </conditionalFormatting>
  <conditionalFormatting sqref="J39">
    <cfRule type="expression" dxfId="530" priority="696" stopIfTrue="1">
      <formula>IF(J41-J39&lt;&gt;1,1,0)</formula>
    </cfRule>
  </conditionalFormatting>
  <conditionalFormatting sqref="J38">
    <cfRule type="expression" dxfId="529" priority="695" stopIfTrue="1">
      <formula>IF(J40-J38&lt;&gt;1,1,0)</formula>
    </cfRule>
  </conditionalFormatting>
  <conditionalFormatting sqref="J42">
    <cfRule type="expression" dxfId="528" priority="694" stopIfTrue="1">
      <formula>IF(J44-J42&lt;&gt;1,1,0)</formula>
    </cfRule>
  </conditionalFormatting>
  <conditionalFormatting sqref="J41">
    <cfRule type="expression" dxfId="527" priority="693" stopIfTrue="1">
      <formula>IF(J43-J41&lt;&gt;1,1,0)</formula>
    </cfRule>
  </conditionalFormatting>
  <conditionalFormatting sqref="J41">
    <cfRule type="expression" dxfId="526" priority="692" stopIfTrue="1">
      <formula>IF(J43-J41&lt;&gt;1,1,0)</formula>
    </cfRule>
  </conditionalFormatting>
  <conditionalFormatting sqref="J40">
    <cfRule type="expression" dxfId="525" priority="691" stopIfTrue="1">
      <formula>IF(J42-J40&lt;&gt;1,1,0)</formula>
    </cfRule>
  </conditionalFormatting>
  <conditionalFormatting sqref="G153">
    <cfRule type="expression" dxfId="524" priority="690" stopIfTrue="1">
      <formula>IF(G154-G153&lt;&gt;1,1,0)</formula>
    </cfRule>
  </conditionalFormatting>
  <conditionalFormatting sqref="G154">
    <cfRule type="expression" dxfId="523" priority="689" stopIfTrue="1">
      <formula>IF(G155-G154&lt;&gt;1,1,0)</formula>
    </cfRule>
  </conditionalFormatting>
  <conditionalFormatting sqref="G154">
    <cfRule type="expression" dxfId="522" priority="688" stopIfTrue="1">
      <formula>IF(G155-G154&lt;&gt;1,1,0)</formula>
    </cfRule>
  </conditionalFormatting>
  <conditionalFormatting sqref="G155">
    <cfRule type="expression" dxfId="521" priority="687" stopIfTrue="1">
      <formula>IF(G156-G155&lt;&gt;1,1,0)</formula>
    </cfRule>
  </conditionalFormatting>
  <conditionalFormatting sqref="G156">
    <cfRule type="expression" dxfId="520" priority="686" stopIfTrue="1">
      <formula>IF(G157-G156&lt;&gt;1,1,0)</formula>
    </cfRule>
  </conditionalFormatting>
  <conditionalFormatting sqref="G156">
    <cfRule type="expression" dxfId="519" priority="685" stopIfTrue="1">
      <formula>IF(G157-G156&lt;&gt;1,1,0)</formula>
    </cfRule>
  </conditionalFormatting>
  <conditionalFormatting sqref="G157">
    <cfRule type="expression" dxfId="518" priority="684" stopIfTrue="1">
      <formula>IF(G158-G157&lt;&gt;1,1,0)</formula>
    </cfRule>
  </conditionalFormatting>
  <conditionalFormatting sqref="G158">
    <cfRule type="expression" dxfId="517" priority="683" stopIfTrue="1">
      <formula>IF(G159-G158&lt;&gt;1,1,0)</formula>
    </cfRule>
  </conditionalFormatting>
  <conditionalFormatting sqref="G158">
    <cfRule type="expression" dxfId="516" priority="682" stopIfTrue="1">
      <formula>IF(G159-G158&lt;&gt;1,1,0)</formula>
    </cfRule>
  </conditionalFormatting>
  <conditionalFormatting sqref="G159">
    <cfRule type="expression" dxfId="515" priority="681" stopIfTrue="1">
      <formula>IF(G160-G159&lt;&gt;1,1,0)</formula>
    </cfRule>
  </conditionalFormatting>
  <conditionalFormatting sqref="G160">
    <cfRule type="expression" dxfId="514" priority="680" stopIfTrue="1">
      <formula>IF(G161-G160&lt;&gt;1,1,0)</formula>
    </cfRule>
  </conditionalFormatting>
  <conditionalFormatting sqref="G160">
    <cfRule type="expression" dxfId="513" priority="679" stopIfTrue="1">
      <formula>IF(G161-G160&lt;&gt;1,1,0)</formula>
    </cfRule>
  </conditionalFormatting>
  <conditionalFormatting sqref="G161">
    <cfRule type="expression" dxfId="512" priority="678" stopIfTrue="1">
      <formula>IF(G162-G161&lt;&gt;1,1,0)</formula>
    </cfRule>
  </conditionalFormatting>
  <conditionalFormatting sqref="G162">
    <cfRule type="expression" dxfId="511" priority="677" stopIfTrue="1">
      <formula>IF(G163-G162&lt;&gt;1,1,0)</formula>
    </cfRule>
  </conditionalFormatting>
  <conditionalFormatting sqref="G162">
    <cfRule type="expression" dxfId="510" priority="676" stopIfTrue="1">
      <formula>IF(G163-G162&lt;&gt;1,1,0)</formula>
    </cfRule>
  </conditionalFormatting>
  <conditionalFormatting sqref="G163">
    <cfRule type="expression" dxfId="509" priority="675" stopIfTrue="1">
      <formula>IF(G164-G163&lt;&gt;1,1,0)</formula>
    </cfRule>
  </conditionalFormatting>
  <conditionalFormatting sqref="G164">
    <cfRule type="expression" dxfId="508" priority="674" stopIfTrue="1">
      <formula>IF(G165-G164&lt;&gt;1,1,0)</formula>
    </cfRule>
  </conditionalFormatting>
  <conditionalFormatting sqref="G164">
    <cfRule type="expression" dxfId="507" priority="673" stopIfTrue="1">
      <formula>IF(G165-G164&lt;&gt;1,1,0)</formula>
    </cfRule>
  </conditionalFormatting>
  <conditionalFormatting sqref="G165">
    <cfRule type="expression" dxfId="506" priority="672" stopIfTrue="1">
      <formula>IF(G166-G165&lt;&gt;1,1,0)</formula>
    </cfRule>
  </conditionalFormatting>
  <conditionalFormatting sqref="G166">
    <cfRule type="expression" dxfId="505" priority="671" stopIfTrue="1">
      <formula>IF(G167-G166&lt;&gt;1,1,0)</formula>
    </cfRule>
  </conditionalFormatting>
  <conditionalFormatting sqref="G166">
    <cfRule type="expression" dxfId="504" priority="670" stopIfTrue="1">
      <formula>IF(G167-G166&lt;&gt;1,1,0)</formula>
    </cfRule>
  </conditionalFormatting>
  <conditionalFormatting sqref="G167">
    <cfRule type="expression" dxfId="503" priority="669" stopIfTrue="1">
      <formula>IF(G168-G167&lt;&gt;1,1,0)</formula>
    </cfRule>
  </conditionalFormatting>
  <conditionalFormatting sqref="G168">
    <cfRule type="expression" dxfId="502" priority="668" stopIfTrue="1">
      <formula>IF(G169-G168&lt;&gt;1,1,0)</formula>
    </cfRule>
  </conditionalFormatting>
  <conditionalFormatting sqref="G168">
    <cfRule type="expression" dxfId="501" priority="667" stopIfTrue="1">
      <formula>IF(G169-G168&lt;&gt;1,1,0)</formula>
    </cfRule>
  </conditionalFormatting>
  <conditionalFormatting sqref="G169">
    <cfRule type="expression" dxfId="500" priority="666" stopIfTrue="1">
      <formula>IF(G170-G169&lt;&gt;1,1,0)</formula>
    </cfRule>
  </conditionalFormatting>
  <conditionalFormatting sqref="G170">
    <cfRule type="expression" dxfId="499" priority="665" stopIfTrue="1">
      <formula>IF(G171-G170&lt;&gt;1,1,0)</formula>
    </cfRule>
  </conditionalFormatting>
  <conditionalFormatting sqref="G170">
    <cfRule type="expression" dxfId="498" priority="664" stopIfTrue="1">
      <formula>IF(G171-G170&lt;&gt;1,1,0)</formula>
    </cfRule>
  </conditionalFormatting>
  <conditionalFormatting sqref="G171">
    <cfRule type="expression" dxfId="497" priority="663" stopIfTrue="1">
      <formula>IF(G172-G171&lt;&gt;1,1,0)</formula>
    </cfRule>
  </conditionalFormatting>
  <conditionalFormatting sqref="G172">
    <cfRule type="expression" dxfId="496" priority="662" stopIfTrue="1">
      <formula>IF(G173-G172&lt;&gt;1,1,0)</formula>
    </cfRule>
  </conditionalFormatting>
  <conditionalFormatting sqref="G172">
    <cfRule type="expression" dxfId="495" priority="661" stopIfTrue="1">
      <formula>IF(G173-G172&lt;&gt;1,1,0)</formula>
    </cfRule>
  </conditionalFormatting>
  <conditionalFormatting sqref="G173">
    <cfRule type="expression" dxfId="494" priority="660" stopIfTrue="1">
      <formula>IF(G174-G173&lt;&gt;1,1,0)</formula>
    </cfRule>
  </conditionalFormatting>
  <conditionalFormatting sqref="G174">
    <cfRule type="expression" dxfId="493" priority="659" stopIfTrue="1">
      <formula>IF(G175-G174&lt;&gt;1,1,0)</formula>
    </cfRule>
  </conditionalFormatting>
  <conditionalFormatting sqref="G174">
    <cfRule type="expression" dxfId="492" priority="658" stopIfTrue="1">
      <formula>IF(G175-G174&lt;&gt;1,1,0)</formula>
    </cfRule>
  </conditionalFormatting>
  <conditionalFormatting sqref="G175">
    <cfRule type="expression" dxfId="491" priority="657" stopIfTrue="1">
      <formula>IF(G176-G175&lt;&gt;1,1,0)</formula>
    </cfRule>
  </conditionalFormatting>
  <conditionalFormatting sqref="G176">
    <cfRule type="expression" dxfId="490" priority="656" stopIfTrue="1">
      <formula>IF(G177-G176&lt;&gt;1,1,0)</formula>
    </cfRule>
  </conditionalFormatting>
  <conditionalFormatting sqref="G176">
    <cfRule type="expression" dxfId="489" priority="655" stopIfTrue="1">
      <formula>IF(G177-G176&lt;&gt;1,1,0)</formula>
    </cfRule>
  </conditionalFormatting>
  <conditionalFormatting sqref="G177">
    <cfRule type="expression" dxfId="488" priority="654" stopIfTrue="1">
      <formula>IF(G178-G177&lt;&gt;1,1,0)</formula>
    </cfRule>
  </conditionalFormatting>
  <conditionalFormatting sqref="G178">
    <cfRule type="expression" dxfId="487" priority="653" stopIfTrue="1">
      <formula>IF(G179-G178&lt;&gt;1,1,0)</formula>
    </cfRule>
  </conditionalFormatting>
  <conditionalFormatting sqref="G178">
    <cfRule type="expression" dxfId="486" priority="652" stopIfTrue="1">
      <formula>IF(G179-G178&lt;&gt;1,1,0)</formula>
    </cfRule>
  </conditionalFormatting>
  <conditionalFormatting sqref="G179">
    <cfRule type="expression" dxfId="485" priority="651" stopIfTrue="1">
      <formula>IF(G180-G179&lt;&gt;1,1,0)</formula>
    </cfRule>
  </conditionalFormatting>
  <conditionalFormatting sqref="G180">
    <cfRule type="expression" dxfId="484" priority="650" stopIfTrue="1">
      <formula>IF(G181-G180&lt;&gt;1,1,0)</formula>
    </cfRule>
  </conditionalFormatting>
  <conditionalFormatting sqref="G180">
    <cfRule type="expression" dxfId="483" priority="649" stopIfTrue="1">
      <formula>IF(G181-G180&lt;&gt;1,1,0)</formula>
    </cfRule>
  </conditionalFormatting>
  <conditionalFormatting sqref="G181">
    <cfRule type="expression" dxfId="482" priority="648" stopIfTrue="1">
      <formula>IF(G182-G181&lt;&gt;1,1,0)</formula>
    </cfRule>
  </conditionalFormatting>
  <conditionalFormatting sqref="G182">
    <cfRule type="expression" dxfId="481" priority="647" stopIfTrue="1">
      <formula>IF(G183-G182&lt;&gt;1,1,0)</formula>
    </cfRule>
  </conditionalFormatting>
  <conditionalFormatting sqref="G182">
    <cfRule type="expression" dxfId="480" priority="646" stopIfTrue="1">
      <formula>IF(G183-G182&lt;&gt;1,1,0)</formula>
    </cfRule>
  </conditionalFormatting>
  <conditionalFormatting sqref="G183">
    <cfRule type="expression" dxfId="479" priority="645" stopIfTrue="1">
      <formula>IF(G184-G183&lt;&gt;1,1,0)</formula>
    </cfRule>
  </conditionalFormatting>
  <conditionalFormatting sqref="G184">
    <cfRule type="expression" dxfId="478" priority="644" stopIfTrue="1">
      <formula>IF(G185-G184&lt;&gt;1,1,0)</formula>
    </cfRule>
  </conditionalFormatting>
  <conditionalFormatting sqref="G184">
    <cfRule type="expression" dxfId="477" priority="643" stopIfTrue="1">
      <formula>IF(G185-G184&lt;&gt;1,1,0)</formula>
    </cfRule>
  </conditionalFormatting>
  <conditionalFormatting sqref="G185">
    <cfRule type="expression" dxfId="476" priority="642" stopIfTrue="1">
      <formula>IF(G186-G185&lt;&gt;1,1,0)</formula>
    </cfRule>
  </conditionalFormatting>
  <conditionalFormatting sqref="G186">
    <cfRule type="expression" dxfId="475" priority="641" stopIfTrue="1">
      <formula>IF(G187-G186&lt;&gt;1,1,0)</formula>
    </cfRule>
  </conditionalFormatting>
  <conditionalFormatting sqref="G186">
    <cfRule type="expression" dxfId="474" priority="640" stopIfTrue="1">
      <formula>IF(G187-G186&lt;&gt;1,1,0)</formula>
    </cfRule>
  </conditionalFormatting>
  <conditionalFormatting sqref="G187">
    <cfRule type="expression" dxfId="473" priority="639" stopIfTrue="1">
      <formula>IF(G188-G187&lt;&gt;1,1,0)</formula>
    </cfRule>
  </conditionalFormatting>
  <conditionalFormatting sqref="G188">
    <cfRule type="expression" dxfId="472" priority="638" stopIfTrue="1">
      <formula>IF(G189-G188&lt;&gt;1,1,0)</formula>
    </cfRule>
  </conditionalFormatting>
  <conditionalFormatting sqref="G188">
    <cfRule type="expression" dxfId="471" priority="637" stopIfTrue="1">
      <formula>IF(G189-G188&lt;&gt;1,1,0)</formula>
    </cfRule>
  </conditionalFormatting>
  <conditionalFormatting sqref="G189">
    <cfRule type="expression" dxfId="470" priority="636" stopIfTrue="1">
      <formula>IF(G190-G189&lt;&gt;1,1,0)</formula>
    </cfRule>
  </conditionalFormatting>
  <conditionalFormatting sqref="G190">
    <cfRule type="expression" dxfId="469" priority="635" stopIfTrue="1">
      <formula>IF(G191-G190&lt;&gt;1,1,0)</formula>
    </cfRule>
  </conditionalFormatting>
  <conditionalFormatting sqref="G190">
    <cfRule type="expression" dxfId="468" priority="634" stopIfTrue="1">
      <formula>IF(G191-G190&lt;&gt;1,1,0)</formula>
    </cfRule>
  </conditionalFormatting>
  <conditionalFormatting sqref="G191">
    <cfRule type="expression" dxfId="467" priority="633" stopIfTrue="1">
      <formula>IF(G192-G191&lt;&gt;1,1,0)</formula>
    </cfRule>
  </conditionalFormatting>
  <conditionalFormatting sqref="G192">
    <cfRule type="expression" dxfId="466" priority="632" stopIfTrue="1">
      <formula>IF(G193-G192&lt;&gt;1,1,0)</formula>
    </cfRule>
  </conditionalFormatting>
  <conditionalFormatting sqref="G192">
    <cfRule type="expression" dxfId="465" priority="631" stopIfTrue="1">
      <formula>IF(G193-G192&lt;&gt;1,1,0)</formula>
    </cfRule>
  </conditionalFormatting>
  <conditionalFormatting sqref="G193">
    <cfRule type="expression" dxfId="464" priority="630" stopIfTrue="1">
      <formula>IF(G194-G193&lt;&gt;1,1,0)</formula>
    </cfRule>
  </conditionalFormatting>
  <conditionalFormatting sqref="G194">
    <cfRule type="expression" dxfId="463" priority="629" stopIfTrue="1">
      <formula>IF(G195-G194&lt;&gt;1,1,0)</formula>
    </cfRule>
  </conditionalFormatting>
  <conditionalFormatting sqref="G194">
    <cfRule type="expression" dxfId="462" priority="628" stopIfTrue="1">
      <formula>IF(G195-G194&lt;&gt;1,1,0)</formula>
    </cfRule>
  </conditionalFormatting>
  <conditionalFormatting sqref="G195">
    <cfRule type="expression" dxfId="461" priority="627" stopIfTrue="1">
      <formula>IF(G196-G195&lt;&gt;1,1,0)</formula>
    </cfRule>
  </conditionalFormatting>
  <conditionalFormatting sqref="G196">
    <cfRule type="expression" dxfId="460" priority="626" stopIfTrue="1">
      <formula>IF(G197-G196&lt;&gt;1,1,0)</formula>
    </cfRule>
  </conditionalFormatting>
  <conditionalFormatting sqref="G196">
    <cfRule type="expression" dxfId="459" priority="625" stopIfTrue="1">
      <formula>IF(G197-G196&lt;&gt;1,1,0)</formula>
    </cfRule>
  </conditionalFormatting>
  <conditionalFormatting sqref="G197">
    <cfRule type="expression" dxfId="458" priority="624" stopIfTrue="1">
      <formula>IF(G198-G197&lt;&gt;1,1,0)</formula>
    </cfRule>
  </conditionalFormatting>
  <conditionalFormatting sqref="G198">
    <cfRule type="expression" dxfId="457" priority="623" stopIfTrue="1">
      <formula>IF(G199-G198&lt;&gt;1,1,0)</formula>
    </cfRule>
  </conditionalFormatting>
  <conditionalFormatting sqref="G198">
    <cfRule type="expression" dxfId="456" priority="622" stopIfTrue="1">
      <formula>IF(G199-G198&lt;&gt;1,1,0)</formula>
    </cfRule>
  </conditionalFormatting>
  <conditionalFormatting sqref="G199">
    <cfRule type="expression" dxfId="455" priority="621" stopIfTrue="1">
      <formula>IF(G200-G199&lt;&gt;1,1,0)</formula>
    </cfRule>
  </conditionalFormatting>
  <conditionalFormatting sqref="G200">
    <cfRule type="expression" dxfId="454" priority="620" stopIfTrue="1">
      <formula>IF(G201-G200&lt;&gt;1,1,0)</formula>
    </cfRule>
  </conditionalFormatting>
  <conditionalFormatting sqref="G200">
    <cfRule type="expression" dxfId="453" priority="619" stopIfTrue="1">
      <formula>IF(G201-G200&lt;&gt;1,1,0)</formula>
    </cfRule>
  </conditionalFormatting>
  <conditionalFormatting sqref="G201">
    <cfRule type="expression" dxfId="452" priority="618" stopIfTrue="1">
      <formula>IF(G202-G201&lt;&gt;1,1,0)</formula>
    </cfRule>
  </conditionalFormatting>
  <conditionalFormatting sqref="G202">
    <cfRule type="expression" dxfId="451" priority="617" stopIfTrue="1">
      <formula>IF(G203-G202&lt;&gt;1,1,0)</formula>
    </cfRule>
  </conditionalFormatting>
  <conditionalFormatting sqref="G202">
    <cfRule type="expression" dxfId="450" priority="616" stopIfTrue="1">
      <formula>IF(G203-G202&lt;&gt;1,1,0)</formula>
    </cfRule>
  </conditionalFormatting>
  <conditionalFormatting sqref="G203">
    <cfRule type="expression" dxfId="449" priority="615" stopIfTrue="1">
      <formula>IF(G204-G203&lt;&gt;1,1,0)</formula>
    </cfRule>
  </conditionalFormatting>
  <conditionalFormatting sqref="G204">
    <cfRule type="expression" dxfId="448" priority="614" stopIfTrue="1">
      <formula>IF(G205-G204&lt;&gt;1,1,0)</formula>
    </cfRule>
  </conditionalFormatting>
  <conditionalFormatting sqref="G204">
    <cfRule type="expression" dxfId="447" priority="613" stopIfTrue="1">
      <formula>IF(G205-G204&lt;&gt;1,1,0)</formula>
    </cfRule>
  </conditionalFormatting>
  <conditionalFormatting sqref="G205">
    <cfRule type="expression" dxfId="446" priority="612" stopIfTrue="1">
      <formula>IF(G206-G205&lt;&gt;1,1,0)</formula>
    </cfRule>
  </conditionalFormatting>
  <conditionalFormatting sqref="G206">
    <cfRule type="expression" dxfId="445" priority="611" stopIfTrue="1">
      <formula>IF(G207-G206&lt;&gt;1,1,0)</formula>
    </cfRule>
  </conditionalFormatting>
  <conditionalFormatting sqref="G206">
    <cfRule type="expression" dxfId="444" priority="610" stopIfTrue="1">
      <formula>IF(G207-G206&lt;&gt;1,1,0)</formula>
    </cfRule>
  </conditionalFormatting>
  <conditionalFormatting sqref="G207">
    <cfRule type="expression" dxfId="443" priority="609" stopIfTrue="1">
      <formula>IF(G208-G207&lt;&gt;1,1,0)</formula>
    </cfRule>
  </conditionalFormatting>
  <conditionalFormatting sqref="G208">
    <cfRule type="expression" dxfId="442" priority="608" stopIfTrue="1">
      <formula>IF(G209-G208&lt;&gt;1,1,0)</formula>
    </cfRule>
  </conditionalFormatting>
  <conditionalFormatting sqref="G208">
    <cfRule type="expression" dxfId="441" priority="607" stopIfTrue="1">
      <formula>IF(G209-G208&lt;&gt;1,1,0)</formula>
    </cfRule>
  </conditionalFormatting>
  <conditionalFormatting sqref="G209">
    <cfRule type="expression" dxfId="440" priority="606" stopIfTrue="1">
      <formula>IF(G210-G209&lt;&gt;1,1,0)</formula>
    </cfRule>
  </conditionalFormatting>
  <conditionalFormatting sqref="G210">
    <cfRule type="expression" dxfId="439" priority="605" stopIfTrue="1">
      <formula>IF(G211-G210&lt;&gt;1,1,0)</formula>
    </cfRule>
  </conditionalFormatting>
  <conditionalFormatting sqref="G210">
    <cfRule type="expression" dxfId="438" priority="604" stopIfTrue="1">
      <formula>IF(G211-G210&lt;&gt;1,1,0)</formula>
    </cfRule>
  </conditionalFormatting>
  <conditionalFormatting sqref="G211">
    <cfRule type="expression" dxfId="437" priority="603" stopIfTrue="1">
      <formula>IF(G212-G211&lt;&gt;1,1,0)</formula>
    </cfRule>
  </conditionalFormatting>
  <conditionalFormatting sqref="G212">
    <cfRule type="expression" dxfId="436" priority="602" stopIfTrue="1">
      <formula>IF(G213-G212&lt;&gt;1,1,0)</formula>
    </cfRule>
  </conditionalFormatting>
  <conditionalFormatting sqref="G212">
    <cfRule type="expression" dxfId="435" priority="601" stopIfTrue="1">
      <formula>IF(G213-G212&lt;&gt;1,1,0)</formula>
    </cfRule>
  </conditionalFormatting>
  <conditionalFormatting sqref="G213">
    <cfRule type="expression" dxfId="434" priority="600" stopIfTrue="1">
      <formula>IF(G214-G213&lt;&gt;1,1,0)</formula>
    </cfRule>
  </conditionalFormatting>
  <conditionalFormatting sqref="G214">
    <cfRule type="expression" dxfId="433" priority="599" stopIfTrue="1">
      <formula>IF(G215-G214&lt;&gt;1,1,0)</formula>
    </cfRule>
  </conditionalFormatting>
  <conditionalFormatting sqref="G214">
    <cfRule type="expression" dxfId="432" priority="598" stopIfTrue="1">
      <formula>IF(G215-G214&lt;&gt;1,1,0)</formula>
    </cfRule>
  </conditionalFormatting>
  <conditionalFormatting sqref="G215">
    <cfRule type="expression" dxfId="431" priority="597" stopIfTrue="1">
      <formula>IF(G216-G215&lt;&gt;1,1,0)</formula>
    </cfRule>
  </conditionalFormatting>
  <conditionalFormatting sqref="G216">
    <cfRule type="expression" dxfId="430" priority="596" stopIfTrue="1">
      <formula>IF(G217-G216&lt;&gt;1,1,0)</formula>
    </cfRule>
  </conditionalFormatting>
  <conditionalFormatting sqref="G216">
    <cfRule type="expression" dxfId="429" priority="595" stopIfTrue="1">
      <formula>IF(G217-G216&lt;&gt;1,1,0)</formula>
    </cfRule>
  </conditionalFormatting>
  <conditionalFormatting sqref="G217">
    <cfRule type="expression" dxfId="428" priority="594" stopIfTrue="1">
      <formula>IF(G218-G217&lt;&gt;1,1,0)</formula>
    </cfRule>
  </conditionalFormatting>
  <conditionalFormatting sqref="G218">
    <cfRule type="expression" dxfId="427" priority="593" stopIfTrue="1">
      <formula>IF(G219-G218&lt;&gt;1,1,0)</formula>
    </cfRule>
  </conditionalFormatting>
  <conditionalFormatting sqref="G218">
    <cfRule type="expression" dxfId="426" priority="592" stopIfTrue="1">
      <formula>IF(G219-G218&lt;&gt;1,1,0)</formula>
    </cfRule>
  </conditionalFormatting>
  <conditionalFormatting sqref="G219">
    <cfRule type="expression" dxfId="425" priority="591" stopIfTrue="1">
      <formula>IF(G220-G219&lt;&gt;1,1,0)</formula>
    </cfRule>
  </conditionalFormatting>
  <conditionalFormatting sqref="G220">
    <cfRule type="expression" dxfId="424" priority="590" stopIfTrue="1">
      <formula>IF(G221-G220&lt;&gt;1,1,0)</formula>
    </cfRule>
  </conditionalFormatting>
  <conditionalFormatting sqref="G220">
    <cfRule type="expression" dxfId="423" priority="589" stopIfTrue="1">
      <formula>IF(G221-G220&lt;&gt;1,1,0)</formula>
    </cfRule>
  </conditionalFormatting>
  <conditionalFormatting sqref="G221">
    <cfRule type="expression" dxfId="422" priority="588" stopIfTrue="1">
      <formula>IF(G222-G221&lt;&gt;1,1,0)</formula>
    </cfRule>
  </conditionalFormatting>
  <conditionalFormatting sqref="G222">
    <cfRule type="expression" dxfId="421" priority="587" stopIfTrue="1">
      <formula>IF(G223-G222&lt;&gt;1,1,0)</formula>
    </cfRule>
  </conditionalFormatting>
  <conditionalFormatting sqref="G222">
    <cfRule type="expression" dxfId="420" priority="586" stopIfTrue="1">
      <formula>IF(G223-G222&lt;&gt;1,1,0)</formula>
    </cfRule>
  </conditionalFormatting>
  <conditionalFormatting sqref="G223">
    <cfRule type="expression" dxfId="419" priority="585" stopIfTrue="1">
      <formula>IF(G224-G223&lt;&gt;1,1,0)</formula>
    </cfRule>
  </conditionalFormatting>
  <conditionalFormatting sqref="G224">
    <cfRule type="expression" dxfId="418" priority="584" stopIfTrue="1">
      <formula>IF(G225-G224&lt;&gt;1,1,0)</formula>
    </cfRule>
  </conditionalFormatting>
  <conditionalFormatting sqref="G224">
    <cfRule type="expression" dxfId="417" priority="583" stopIfTrue="1">
      <formula>IF(G225-G224&lt;&gt;1,1,0)</formula>
    </cfRule>
  </conditionalFormatting>
  <conditionalFormatting sqref="G225">
    <cfRule type="expression" dxfId="416" priority="582" stopIfTrue="1">
      <formula>IF(G226-G225&lt;&gt;1,1,0)</formula>
    </cfRule>
  </conditionalFormatting>
  <conditionalFormatting sqref="G226">
    <cfRule type="expression" dxfId="415" priority="581" stopIfTrue="1">
      <formula>IF(G227-G226&lt;&gt;1,1,0)</formula>
    </cfRule>
  </conditionalFormatting>
  <conditionalFormatting sqref="G226">
    <cfRule type="expression" dxfId="414" priority="580" stopIfTrue="1">
      <formula>IF(G227-G226&lt;&gt;1,1,0)</formula>
    </cfRule>
  </conditionalFormatting>
  <conditionalFormatting sqref="G227">
    <cfRule type="expression" dxfId="413" priority="579" stopIfTrue="1">
      <formula>IF(G228-G227&lt;&gt;1,1,0)</formula>
    </cfRule>
  </conditionalFormatting>
  <conditionalFormatting sqref="G228">
    <cfRule type="expression" dxfId="412" priority="578" stopIfTrue="1">
      <formula>IF(G229-G228&lt;&gt;1,1,0)</formula>
    </cfRule>
  </conditionalFormatting>
  <conditionalFormatting sqref="G228">
    <cfRule type="expression" dxfId="411" priority="577" stopIfTrue="1">
      <formula>IF(G229-G228&lt;&gt;1,1,0)</formula>
    </cfRule>
  </conditionalFormatting>
  <conditionalFormatting sqref="G229">
    <cfRule type="expression" dxfId="410" priority="576" stopIfTrue="1">
      <formula>IF(G230-G229&lt;&gt;1,1,0)</formula>
    </cfRule>
  </conditionalFormatting>
  <conditionalFormatting sqref="G230">
    <cfRule type="expression" dxfId="409" priority="575" stopIfTrue="1">
      <formula>IF(G231-G230&lt;&gt;1,1,0)</formula>
    </cfRule>
  </conditionalFormatting>
  <conditionalFormatting sqref="G230">
    <cfRule type="expression" dxfId="408" priority="574" stopIfTrue="1">
      <formula>IF(G231-G230&lt;&gt;1,1,0)</formula>
    </cfRule>
  </conditionalFormatting>
  <conditionalFormatting sqref="G231">
    <cfRule type="expression" dxfId="407" priority="573" stopIfTrue="1">
      <formula>IF(G232-G231&lt;&gt;1,1,0)</formula>
    </cfRule>
  </conditionalFormatting>
  <conditionalFormatting sqref="G232">
    <cfRule type="expression" dxfId="406" priority="572" stopIfTrue="1">
      <formula>IF(G233-G232&lt;&gt;1,1,0)</formula>
    </cfRule>
  </conditionalFormatting>
  <conditionalFormatting sqref="G232">
    <cfRule type="expression" dxfId="405" priority="571" stopIfTrue="1">
      <formula>IF(G233-G232&lt;&gt;1,1,0)</formula>
    </cfRule>
  </conditionalFormatting>
  <conditionalFormatting sqref="G233">
    <cfRule type="expression" dxfId="404" priority="570" stopIfTrue="1">
      <formula>IF(G234-G233&lt;&gt;1,1,0)</formula>
    </cfRule>
  </conditionalFormatting>
  <conditionalFormatting sqref="G234">
    <cfRule type="expression" dxfId="403" priority="569" stopIfTrue="1">
      <formula>IF(G235-G234&lt;&gt;1,1,0)</formula>
    </cfRule>
  </conditionalFormatting>
  <conditionalFormatting sqref="G234">
    <cfRule type="expression" dxfId="402" priority="568" stopIfTrue="1">
      <formula>IF(G235-G234&lt;&gt;1,1,0)</formula>
    </cfRule>
  </conditionalFormatting>
  <conditionalFormatting sqref="G235">
    <cfRule type="expression" dxfId="401" priority="567" stopIfTrue="1">
      <formula>IF(G236-G235&lt;&gt;1,1,0)</formula>
    </cfRule>
  </conditionalFormatting>
  <conditionalFormatting sqref="G236">
    <cfRule type="expression" dxfId="400" priority="566" stopIfTrue="1">
      <formula>IF(G237-G236&lt;&gt;1,1,0)</formula>
    </cfRule>
  </conditionalFormatting>
  <conditionalFormatting sqref="G236">
    <cfRule type="expression" dxfId="399" priority="565" stopIfTrue="1">
      <formula>IF(G237-G236&lt;&gt;1,1,0)</formula>
    </cfRule>
  </conditionalFormatting>
  <conditionalFormatting sqref="G237">
    <cfRule type="expression" dxfId="398" priority="564" stopIfTrue="1">
      <formula>IF(G238-G237&lt;&gt;1,1,0)</formula>
    </cfRule>
  </conditionalFormatting>
  <conditionalFormatting sqref="G238">
    <cfRule type="expression" dxfId="397" priority="563" stopIfTrue="1">
      <formula>IF(G239-G238&lt;&gt;1,1,0)</formula>
    </cfRule>
  </conditionalFormatting>
  <conditionalFormatting sqref="G238">
    <cfRule type="expression" dxfId="396" priority="562" stopIfTrue="1">
      <formula>IF(G239-G238&lt;&gt;1,1,0)</formula>
    </cfRule>
  </conditionalFormatting>
  <conditionalFormatting sqref="G239">
    <cfRule type="expression" dxfId="395" priority="561" stopIfTrue="1">
      <formula>IF(G240-G239&lt;&gt;1,1,0)</formula>
    </cfRule>
  </conditionalFormatting>
  <conditionalFormatting sqref="G240">
    <cfRule type="expression" dxfId="394" priority="560" stopIfTrue="1">
      <formula>IF(G241-G240&lt;&gt;1,1,0)</formula>
    </cfRule>
  </conditionalFormatting>
  <conditionalFormatting sqref="G240">
    <cfRule type="expression" dxfId="393" priority="559" stopIfTrue="1">
      <formula>IF(G241-G240&lt;&gt;1,1,0)</formula>
    </cfRule>
  </conditionalFormatting>
  <conditionalFormatting sqref="G241">
    <cfRule type="expression" dxfId="392" priority="558" stopIfTrue="1">
      <formula>IF(G242-G241&lt;&gt;1,1,0)</formula>
    </cfRule>
  </conditionalFormatting>
  <conditionalFormatting sqref="G242">
    <cfRule type="expression" dxfId="391" priority="557" stopIfTrue="1">
      <formula>IF(G243-G242&lt;&gt;1,1,0)</formula>
    </cfRule>
  </conditionalFormatting>
  <conditionalFormatting sqref="G242">
    <cfRule type="expression" dxfId="390" priority="556" stopIfTrue="1">
      <formula>IF(G243-G242&lt;&gt;1,1,0)</formula>
    </cfRule>
  </conditionalFormatting>
  <conditionalFormatting sqref="G243">
    <cfRule type="expression" dxfId="389" priority="555" stopIfTrue="1">
      <formula>IF(G244-G243&lt;&gt;1,1,0)</formula>
    </cfRule>
  </conditionalFormatting>
  <conditionalFormatting sqref="G244">
    <cfRule type="expression" dxfId="388" priority="554" stopIfTrue="1">
      <formula>IF(G245-G244&lt;&gt;1,1,0)</formula>
    </cfRule>
  </conditionalFormatting>
  <conditionalFormatting sqref="G244">
    <cfRule type="expression" dxfId="387" priority="553" stopIfTrue="1">
      <formula>IF(G245-G244&lt;&gt;1,1,0)</formula>
    </cfRule>
  </conditionalFormatting>
  <conditionalFormatting sqref="G245">
    <cfRule type="expression" dxfId="386" priority="552" stopIfTrue="1">
      <formula>IF(G246-G245&lt;&gt;1,1,0)</formula>
    </cfRule>
  </conditionalFormatting>
  <conditionalFormatting sqref="G246">
    <cfRule type="expression" dxfId="385" priority="551" stopIfTrue="1">
      <formula>IF(G247-G246&lt;&gt;1,1,0)</formula>
    </cfRule>
  </conditionalFormatting>
  <conditionalFormatting sqref="G246">
    <cfRule type="expression" dxfId="384" priority="550" stopIfTrue="1">
      <formula>IF(G247-G246&lt;&gt;1,1,0)</formula>
    </cfRule>
  </conditionalFormatting>
  <conditionalFormatting sqref="G247">
    <cfRule type="expression" dxfId="383" priority="549" stopIfTrue="1">
      <formula>IF(G248-G247&lt;&gt;1,1,0)</formula>
    </cfRule>
  </conditionalFormatting>
  <conditionalFormatting sqref="G248">
    <cfRule type="expression" dxfId="382" priority="548" stopIfTrue="1">
      <formula>IF(G249-G248&lt;&gt;1,1,0)</formula>
    </cfRule>
  </conditionalFormatting>
  <conditionalFormatting sqref="G248">
    <cfRule type="expression" dxfId="381" priority="547" stopIfTrue="1">
      <formula>IF(G249-G248&lt;&gt;1,1,0)</formula>
    </cfRule>
  </conditionalFormatting>
  <conditionalFormatting sqref="G249">
    <cfRule type="expression" dxfId="380" priority="546" stopIfTrue="1">
      <formula>IF(G250-G249&lt;&gt;1,1,0)</formula>
    </cfRule>
  </conditionalFormatting>
  <conditionalFormatting sqref="G250">
    <cfRule type="expression" dxfId="379" priority="545" stopIfTrue="1">
      <formula>IF(G251-G250&lt;&gt;1,1,0)</formula>
    </cfRule>
  </conditionalFormatting>
  <conditionalFormatting sqref="G250">
    <cfRule type="expression" dxfId="378" priority="544" stopIfTrue="1">
      <formula>IF(G251-G250&lt;&gt;1,1,0)</formula>
    </cfRule>
  </conditionalFormatting>
  <conditionalFormatting sqref="G251">
    <cfRule type="expression" dxfId="377" priority="543" stopIfTrue="1">
      <formula>IF(G252-G251&lt;&gt;1,1,0)</formula>
    </cfRule>
  </conditionalFormatting>
  <conditionalFormatting sqref="G252">
    <cfRule type="expression" dxfId="376" priority="542" stopIfTrue="1">
      <formula>IF(G253-G252&lt;&gt;1,1,0)</formula>
    </cfRule>
  </conditionalFormatting>
  <conditionalFormatting sqref="G252">
    <cfRule type="expression" dxfId="375" priority="541" stopIfTrue="1">
      <formula>IF(G253-G252&lt;&gt;1,1,0)</formula>
    </cfRule>
  </conditionalFormatting>
  <conditionalFormatting sqref="G253">
    <cfRule type="expression" dxfId="374" priority="540" stopIfTrue="1">
      <formula>IF(G254-G253&lt;&gt;1,1,0)</formula>
    </cfRule>
  </conditionalFormatting>
  <conditionalFormatting sqref="G254">
    <cfRule type="expression" dxfId="373" priority="539" stopIfTrue="1">
      <formula>IF(G255-G254&lt;&gt;1,1,0)</formula>
    </cfRule>
  </conditionalFormatting>
  <conditionalFormatting sqref="G254">
    <cfRule type="expression" dxfId="372" priority="538" stopIfTrue="1">
      <formula>IF(G255-G254&lt;&gt;1,1,0)</formula>
    </cfRule>
  </conditionalFormatting>
  <conditionalFormatting sqref="G255">
    <cfRule type="expression" dxfId="371" priority="537" stopIfTrue="1">
      <formula>IF(G256-G255&lt;&gt;1,1,0)</formula>
    </cfRule>
  </conditionalFormatting>
  <conditionalFormatting sqref="G256">
    <cfRule type="expression" dxfId="370" priority="536" stopIfTrue="1">
      <formula>IF(G257-G256&lt;&gt;1,1,0)</formula>
    </cfRule>
  </conditionalFormatting>
  <conditionalFormatting sqref="G256">
    <cfRule type="expression" dxfId="369" priority="535" stopIfTrue="1">
      <formula>IF(G257-G256&lt;&gt;1,1,0)</formula>
    </cfRule>
  </conditionalFormatting>
  <conditionalFormatting sqref="G257">
    <cfRule type="expression" dxfId="368" priority="534" stopIfTrue="1">
      <formula>IF(G258-G257&lt;&gt;1,1,0)</formula>
    </cfRule>
  </conditionalFormatting>
  <conditionalFormatting sqref="G258">
    <cfRule type="expression" dxfId="367" priority="533" stopIfTrue="1">
      <formula>IF(G259-G258&lt;&gt;1,1,0)</formula>
    </cfRule>
  </conditionalFormatting>
  <conditionalFormatting sqref="G258">
    <cfRule type="expression" dxfId="366" priority="532" stopIfTrue="1">
      <formula>IF(G259-G258&lt;&gt;1,1,0)</formula>
    </cfRule>
  </conditionalFormatting>
  <conditionalFormatting sqref="F1468:K1468 H1573:J1575 F1470:F1471 F1473:F1474 F1476:F1477 F1479:F1480 F1482:F1483 F1485:F1486 F1488:F1489 F1491:F1492 F1494:F1495 F1497:F1498 F1500:F1501 F1503:F1504 F1506:F1507 F1509:F1510 F1512:F1513 F1515:F1516 F1518:F1519 F1521:F1522 F1524:F1525 F1527:F1528 F1530:F1531 F1533:F1534 F1536:F1537 F1539:F1540 F1542:F1543 F1545:F1546 F1548:F1549 F1551:F1552 F1554:F1555 F1557:F1558 F1560:F1561 F1563:F1564 F1566:F1567 F1569:F1570 F1572:F1573 F1575">
    <cfRule type="expression" dxfId="365" priority="531" stopIfTrue="1">
      <formula>IF(F1469-F1468&lt;&gt;1,1,0)</formula>
    </cfRule>
  </conditionalFormatting>
  <conditionalFormatting sqref="H1474:J1474">
    <cfRule type="expression" dxfId="364" priority="528" stopIfTrue="1">
      <formula>IF(H1475-H1474&lt;&gt;1,1,0)</formula>
    </cfRule>
  </conditionalFormatting>
  <conditionalFormatting sqref="K1474 K1574">
    <cfRule type="expression" dxfId="363" priority="525" stopIfTrue="1">
      <formula>IF(K1475-K1474&lt;&gt;1,1,0)</formula>
    </cfRule>
  </conditionalFormatting>
  <conditionalFormatting sqref="K1573 K1575">
    <cfRule type="expression" dxfId="362" priority="524" stopIfTrue="1">
      <formula>IF(K1574-K1573&lt;&gt;1,1,0)</formula>
    </cfRule>
  </conditionalFormatting>
  <conditionalFormatting sqref="K1573 K1575">
    <cfRule type="expression" dxfId="361" priority="523" stopIfTrue="1">
      <formula>IF(K1574-K1573&lt;&gt;1,1,0)</formula>
    </cfRule>
  </conditionalFormatting>
  <conditionalFormatting sqref="G1474">
    <cfRule type="expression" dxfId="360" priority="516" stopIfTrue="1">
      <formula>IF(G1475-G1474&lt;&gt;1,1,0)</formula>
    </cfRule>
  </conditionalFormatting>
  <conditionalFormatting sqref="G1573">
    <cfRule type="expression" dxfId="359" priority="368" stopIfTrue="1">
      <formula>IF(G1574-G1573&lt;&gt;1,1,0)</formula>
    </cfRule>
  </conditionalFormatting>
  <conditionalFormatting sqref="G1573">
    <cfRule type="expression" dxfId="358" priority="367" stopIfTrue="1">
      <formula>IF(G1574-G1573&lt;&gt;1,1,0)</formula>
    </cfRule>
  </conditionalFormatting>
  <conditionalFormatting sqref="G1574">
    <cfRule type="expression" dxfId="357" priority="366" stopIfTrue="1">
      <formula>IF(G1575-G1574&lt;&gt;1,1,0)</formula>
    </cfRule>
  </conditionalFormatting>
  <conditionalFormatting sqref="G1575">
    <cfRule type="expression" dxfId="356" priority="365" stopIfTrue="1">
      <formula>IF(G1576-G1575&lt;&gt;1,1,0)</formula>
    </cfRule>
  </conditionalFormatting>
  <conditionalFormatting sqref="G1575">
    <cfRule type="expression" dxfId="355" priority="364" stopIfTrue="1">
      <formula>IF(G1576-G1575&lt;&gt;1,1,0)</formula>
    </cfRule>
  </conditionalFormatting>
  <conditionalFormatting sqref="F1469 H1469:J1469 F1472 F1475 F1478 F1481 F1484 F1487 F1490 F1493 F1496 F1499 F1502 F1505 F1508 F1511 F1514 F1517 F1520 F1523 F1526 F1529 F1532 F1535 F1538 F1541 F1544 F1547 F1550 F1553 F1556 F1559 F1562 F1565 F1568 F1571 F1574">
    <cfRule type="expression" dxfId="354" priority="363" stopIfTrue="1">
      <formula>IF(F1470-F1469&lt;&gt;1,1,0)</formula>
    </cfRule>
  </conditionalFormatting>
  <conditionalFormatting sqref="F1469 H1469:J1469 F1472 F1475 F1478 F1481 F1484 F1487 F1490 F1493 F1496 F1499 F1502 F1505 F1508 F1511 F1514 F1517 F1520 F1523 F1526 F1529 F1532 F1535 F1538 F1541 F1544 F1547 F1550 F1553 F1556 F1559 F1562 F1565 F1568 F1571 F1574">
    <cfRule type="expression" dxfId="353" priority="362" stopIfTrue="1">
      <formula>IF(F1470-F1469&lt;&gt;1,1,0)</formula>
    </cfRule>
  </conditionalFormatting>
  <conditionalFormatting sqref="K1469">
    <cfRule type="expression" dxfId="352" priority="361" stopIfTrue="1">
      <formula>IF(K1470-K1469&lt;&gt;1,1,0)</formula>
    </cfRule>
  </conditionalFormatting>
  <conditionalFormatting sqref="G1469">
    <cfRule type="expression" dxfId="351" priority="360" stopIfTrue="1">
      <formula>IF(G1470-G1469&lt;&gt;1,1,0)</formula>
    </cfRule>
  </conditionalFormatting>
  <conditionalFormatting sqref="H1470:J1470">
    <cfRule type="expression" dxfId="350" priority="359" stopIfTrue="1">
      <formula>IF(H1471-H1470&lt;&gt;1,1,0)</formula>
    </cfRule>
  </conditionalFormatting>
  <conditionalFormatting sqref="K1470">
    <cfRule type="expression" dxfId="349" priority="358" stopIfTrue="1">
      <formula>IF(K1471-K1470&lt;&gt;1,1,0)</formula>
    </cfRule>
  </conditionalFormatting>
  <conditionalFormatting sqref="G1470">
    <cfRule type="expression" dxfId="348" priority="357" stopIfTrue="1">
      <formula>IF(G1471-G1470&lt;&gt;1,1,0)</formula>
    </cfRule>
  </conditionalFormatting>
  <conditionalFormatting sqref="H1471:J1471">
    <cfRule type="expression" dxfId="347" priority="356" stopIfTrue="1">
      <formula>IF(H1472-H1471&lt;&gt;1,1,0)</formula>
    </cfRule>
  </conditionalFormatting>
  <conditionalFormatting sqref="K1471">
    <cfRule type="expression" dxfId="346" priority="355" stopIfTrue="1">
      <formula>IF(K1472-K1471&lt;&gt;1,1,0)</formula>
    </cfRule>
  </conditionalFormatting>
  <conditionalFormatting sqref="G1471">
    <cfRule type="expression" dxfId="345" priority="354" stopIfTrue="1">
      <formula>IF(G1472-G1471&lt;&gt;1,1,0)</formula>
    </cfRule>
  </conditionalFormatting>
  <conditionalFormatting sqref="H1472:J1472">
    <cfRule type="expression" dxfId="344" priority="350" stopIfTrue="1">
      <formula>IF(H1473-H1472&lt;&gt;1,1,0)</formula>
    </cfRule>
  </conditionalFormatting>
  <conditionalFormatting sqref="K1472">
    <cfRule type="expression" dxfId="343" priority="349" stopIfTrue="1">
      <formula>IF(K1473-K1472&lt;&gt;1,1,0)</formula>
    </cfRule>
  </conditionalFormatting>
  <conditionalFormatting sqref="G1472">
    <cfRule type="expression" dxfId="342" priority="348" stopIfTrue="1">
      <formula>IF(G1473-G1472&lt;&gt;1,1,0)</formula>
    </cfRule>
  </conditionalFormatting>
  <conditionalFormatting sqref="H1473:J1473">
    <cfRule type="expression" dxfId="341" priority="347" stopIfTrue="1">
      <formula>IF(H1474-H1473&lt;&gt;1,1,0)</formula>
    </cfRule>
  </conditionalFormatting>
  <conditionalFormatting sqref="K1473">
    <cfRule type="expression" dxfId="340" priority="346" stopIfTrue="1">
      <formula>IF(K1474-K1473&lt;&gt;1,1,0)</formula>
    </cfRule>
  </conditionalFormatting>
  <conditionalFormatting sqref="G1473">
    <cfRule type="expression" dxfId="339" priority="345" stopIfTrue="1">
      <formula>IF(G1474-G1473&lt;&gt;1,1,0)</formula>
    </cfRule>
  </conditionalFormatting>
  <conditionalFormatting sqref="H1475:J1475">
    <cfRule type="expression" dxfId="338" priority="344" stopIfTrue="1">
      <formula>IF(H1476-H1475&lt;&gt;1,1,0)</formula>
    </cfRule>
  </conditionalFormatting>
  <conditionalFormatting sqref="K1475">
    <cfRule type="expression" dxfId="337" priority="343" stopIfTrue="1">
      <formula>IF(K1476-K1475&lt;&gt;1,1,0)</formula>
    </cfRule>
  </conditionalFormatting>
  <conditionalFormatting sqref="G1475">
    <cfRule type="expression" dxfId="336" priority="342" stopIfTrue="1">
      <formula>IF(G1476-G1475&lt;&gt;1,1,0)</formula>
    </cfRule>
  </conditionalFormatting>
  <conditionalFormatting sqref="H1476:J1476">
    <cfRule type="expression" dxfId="335" priority="341" stopIfTrue="1">
      <formula>IF(H1477-H1476&lt;&gt;1,1,0)</formula>
    </cfRule>
  </conditionalFormatting>
  <conditionalFormatting sqref="K1476">
    <cfRule type="expression" dxfId="334" priority="340" stopIfTrue="1">
      <formula>IF(K1477-K1476&lt;&gt;1,1,0)</formula>
    </cfRule>
  </conditionalFormatting>
  <conditionalFormatting sqref="G1476">
    <cfRule type="expression" dxfId="333" priority="339" stopIfTrue="1">
      <formula>IF(G1477-G1476&lt;&gt;1,1,0)</formula>
    </cfRule>
  </conditionalFormatting>
  <conditionalFormatting sqref="G1477:K1477">
    <cfRule type="expression" dxfId="332" priority="338" stopIfTrue="1">
      <formula>IF(G1478-G1477&lt;&gt;1,1,0)</formula>
    </cfRule>
  </conditionalFormatting>
  <conditionalFormatting sqref="H1478:J1478">
    <cfRule type="expression" dxfId="331" priority="337" stopIfTrue="1">
      <formula>IF(H1479-H1478&lt;&gt;1,1,0)</formula>
    </cfRule>
  </conditionalFormatting>
  <conditionalFormatting sqref="H1478:J1478">
    <cfRule type="expression" dxfId="330" priority="336" stopIfTrue="1">
      <formula>IF(H1479-H1478&lt;&gt;1,1,0)</formula>
    </cfRule>
  </conditionalFormatting>
  <conditionalFormatting sqref="K1478">
    <cfRule type="expression" dxfId="329" priority="335" stopIfTrue="1">
      <formula>IF(K1479-K1478&lt;&gt;1,1,0)</formula>
    </cfRule>
  </conditionalFormatting>
  <conditionalFormatting sqref="G1478">
    <cfRule type="expression" dxfId="328" priority="334" stopIfTrue="1">
      <formula>IF(G1479-G1478&lt;&gt;1,1,0)</formula>
    </cfRule>
  </conditionalFormatting>
  <conditionalFormatting sqref="H1479:J1479">
    <cfRule type="expression" dxfId="327" priority="333" stopIfTrue="1">
      <formula>IF(H1480-H1479&lt;&gt;1,1,0)</formula>
    </cfRule>
  </conditionalFormatting>
  <conditionalFormatting sqref="K1479">
    <cfRule type="expression" dxfId="326" priority="332" stopIfTrue="1">
      <formula>IF(K1480-K1479&lt;&gt;1,1,0)</formula>
    </cfRule>
  </conditionalFormatting>
  <conditionalFormatting sqref="G1479">
    <cfRule type="expression" dxfId="325" priority="331" stopIfTrue="1">
      <formula>IF(G1480-G1479&lt;&gt;1,1,0)</formula>
    </cfRule>
  </conditionalFormatting>
  <conditionalFormatting sqref="G1480:K1480">
    <cfRule type="expression" dxfId="324" priority="330" stopIfTrue="1">
      <formula>IF(G1481-G1480&lt;&gt;1,1,0)</formula>
    </cfRule>
  </conditionalFormatting>
  <conditionalFormatting sqref="H1481:J1481">
    <cfRule type="expression" dxfId="323" priority="329" stopIfTrue="1">
      <formula>IF(H1482-H1481&lt;&gt;1,1,0)</formula>
    </cfRule>
  </conditionalFormatting>
  <conditionalFormatting sqref="H1481:J1481">
    <cfRule type="expression" dxfId="322" priority="328" stopIfTrue="1">
      <formula>IF(H1482-H1481&lt;&gt;1,1,0)</formula>
    </cfRule>
  </conditionalFormatting>
  <conditionalFormatting sqref="K1481">
    <cfRule type="expression" dxfId="321" priority="327" stopIfTrue="1">
      <formula>IF(K1482-K1481&lt;&gt;1,1,0)</formula>
    </cfRule>
  </conditionalFormatting>
  <conditionalFormatting sqref="G1481">
    <cfRule type="expression" dxfId="320" priority="326" stopIfTrue="1">
      <formula>IF(G1482-G1481&lt;&gt;1,1,0)</formula>
    </cfRule>
  </conditionalFormatting>
  <conditionalFormatting sqref="H1482:J1482">
    <cfRule type="expression" dxfId="319" priority="325" stopIfTrue="1">
      <formula>IF(H1483-H1482&lt;&gt;1,1,0)</formula>
    </cfRule>
  </conditionalFormatting>
  <conditionalFormatting sqref="K1482">
    <cfRule type="expression" dxfId="318" priority="324" stopIfTrue="1">
      <formula>IF(K1483-K1482&lt;&gt;1,1,0)</formula>
    </cfRule>
  </conditionalFormatting>
  <conditionalFormatting sqref="G1482">
    <cfRule type="expression" dxfId="317" priority="323" stopIfTrue="1">
      <formula>IF(G1483-G1482&lt;&gt;1,1,0)</formula>
    </cfRule>
  </conditionalFormatting>
  <conditionalFormatting sqref="G1483:K1483">
    <cfRule type="expression" dxfId="316" priority="322" stopIfTrue="1">
      <formula>IF(G1484-G1483&lt;&gt;1,1,0)</formula>
    </cfRule>
  </conditionalFormatting>
  <conditionalFormatting sqref="H1484:J1484">
    <cfRule type="expression" dxfId="315" priority="321" stopIfTrue="1">
      <formula>IF(H1485-H1484&lt;&gt;1,1,0)</formula>
    </cfRule>
  </conditionalFormatting>
  <conditionalFormatting sqref="H1484:J1484">
    <cfRule type="expression" dxfId="314" priority="320" stopIfTrue="1">
      <formula>IF(H1485-H1484&lt;&gt;1,1,0)</formula>
    </cfRule>
  </conditionalFormatting>
  <conditionalFormatting sqref="K1484">
    <cfRule type="expression" dxfId="313" priority="319" stopIfTrue="1">
      <formula>IF(K1485-K1484&lt;&gt;1,1,0)</formula>
    </cfRule>
  </conditionalFormatting>
  <conditionalFormatting sqref="G1484">
    <cfRule type="expression" dxfId="312" priority="318" stopIfTrue="1">
      <formula>IF(G1485-G1484&lt;&gt;1,1,0)</formula>
    </cfRule>
  </conditionalFormatting>
  <conditionalFormatting sqref="H1485:J1485">
    <cfRule type="expression" dxfId="311" priority="317" stopIfTrue="1">
      <formula>IF(H1486-H1485&lt;&gt;1,1,0)</formula>
    </cfRule>
  </conditionalFormatting>
  <conditionalFormatting sqref="K1485">
    <cfRule type="expression" dxfId="310" priority="316" stopIfTrue="1">
      <formula>IF(K1486-K1485&lt;&gt;1,1,0)</formula>
    </cfRule>
  </conditionalFormatting>
  <conditionalFormatting sqref="G1485">
    <cfRule type="expression" dxfId="309" priority="315" stopIfTrue="1">
      <formula>IF(G1486-G1485&lt;&gt;1,1,0)</formula>
    </cfRule>
  </conditionalFormatting>
  <conditionalFormatting sqref="G1486:K1486">
    <cfRule type="expression" dxfId="308" priority="314" stopIfTrue="1">
      <formula>IF(G1487-G1486&lt;&gt;1,1,0)</formula>
    </cfRule>
  </conditionalFormatting>
  <conditionalFormatting sqref="H1487:J1487">
    <cfRule type="expression" dxfId="307" priority="313" stopIfTrue="1">
      <formula>IF(H1488-H1487&lt;&gt;1,1,0)</formula>
    </cfRule>
  </conditionalFormatting>
  <conditionalFormatting sqref="H1487:J1487">
    <cfRule type="expression" dxfId="306" priority="312" stopIfTrue="1">
      <formula>IF(H1488-H1487&lt;&gt;1,1,0)</formula>
    </cfRule>
  </conditionalFormatting>
  <conditionalFormatting sqref="K1487">
    <cfRule type="expression" dxfId="305" priority="311" stopIfTrue="1">
      <formula>IF(K1488-K1487&lt;&gt;1,1,0)</formula>
    </cfRule>
  </conditionalFormatting>
  <conditionalFormatting sqref="G1487">
    <cfRule type="expression" dxfId="304" priority="310" stopIfTrue="1">
      <formula>IF(G1488-G1487&lt;&gt;1,1,0)</formula>
    </cfRule>
  </conditionalFormatting>
  <conditionalFormatting sqref="H1488:J1488">
    <cfRule type="expression" dxfId="303" priority="309" stopIfTrue="1">
      <formula>IF(H1489-H1488&lt;&gt;1,1,0)</formula>
    </cfRule>
  </conditionalFormatting>
  <conditionalFormatting sqref="K1488">
    <cfRule type="expression" dxfId="302" priority="308" stopIfTrue="1">
      <formula>IF(K1489-K1488&lt;&gt;1,1,0)</formula>
    </cfRule>
  </conditionalFormatting>
  <conditionalFormatting sqref="G1488">
    <cfRule type="expression" dxfId="301" priority="307" stopIfTrue="1">
      <formula>IF(G1489-G1488&lt;&gt;1,1,0)</formula>
    </cfRule>
  </conditionalFormatting>
  <conditionalFormatting sqref="G1489:K1489">
    <cfRule type="expression" dxfId="300" priority="306" stopIfTrue="1">
      <formula>IF(G1490-G1489&lt;&gt;1,1,0)</formula>
    </cfRule>
  </conditionalFormatting>
  <conditionalFormatting sqref="H1490:J1490">
    <cfRule type="expression" dxfId="299" priority="305" stopIfTrue="1">
      <formula>IF(H1491-H1490&lt;&gt;1,1,0)</formula>
    </cfRule>
  </conditionalFormatting>
  <conditionalFormatting sqref="H1490:J1490">
    <cfRule type="expression" dxfId="298" priority="304" stopIfTrue="1">
      <formula>IF(H1491-H1490&lt;&gt;1,1,0)</formula>
    </cfRule>
  </conditionalFormatting>
  <conditionalFormatting sqref="K1490">
    <cfRule type="expression" dxfId="297" priority="303" stopIfTrue="1">
      <formula>IF(K1491-K1490&lt;&gt;1,1,0)</formula>
    </cfRule>
  </conditionalFormatting>
  <conditionalFormatting sqref="G1490">
    <cfRule type="expression" dxfId="296" priority="302" stopIfTrue="1">
      <formula>IF(G1491-G1490&lt;&gt;1,1,0)</formula>
    </cfRule>
  </conditionalFormatting>
  <conditionalFormatting sqref="H1491:J1491">
    <cfRule type="expression" dxfId="295" priority="301" stopIfTrue="1">
      <formula>IF(H1492-H1491&lt;&gt;1,1,0)</formula>
    </cfRule>
  </conditionalFormatting>
  <conditionalFormatting sqref="K1491">
    <cfRule type="expression" dxfId="294" priority="300" stopIfTrue="1">
      <formula>IF(K1492-K1491&lt;&gt;1,1,0)</formula>
    </cfRule>
  </conditionalFormatting>
  <conditionalFormatting sqref="G1491">
    <cfRule type="expression" dxfId="293" priority="299" stopIfTrue="1">
      <formula>IF(G1492-G1491&lt;&gt;1,1,0)</formula>
    </cfRule>
  </conditionalFormatting>
  <conditionalFormatting sqref="G1492:K1492">
    <cfRule type="expression" dxfId="292" priority="298" stopIfTrue="1">
      <formula>IF(G1493-G1492&lt;&gt;1,1,0)</formula>
    </cfRule>
  </conditionalFormatting>
  <conditionalFormatting sqref="H1493:J1493">
    <cfRule type="expression" dxfId="291" priority="297" stopIfTrue="1">
      <formula>IF(H1494-H1493&lt;&gt;1,1,0)</formula>
    </cfRule>
  </conditionalFormatting>
  <conditionalFormatting sqref="H1493:J1493">
    <cfRule type="expression" dxfId="290" priority="296" stopIfTrue="1">
      <formula>IF(H1494-H1493&lt;&gt;1,1,0)</formula>
    </cfRule>
  </conditionalFormatting>
  <conditionalFormatting sqref="K1493">
    <cfRule type="expression" dxfId="289" priority="295" stopIfTrue="1">
      <formula>IF(K1494-K1493&lt;&gt;1,1,0)</formula>
    </cfRule>
  </conditionalFormatting>
  <conditionalFormatting sqref="G1493">
    <cfRule type="expression" dxfId="288" priority="294" stopIfTrue="1">
      <formula>IF(G1494-G1493&lt;&gt;1,1,0)</formula>
    </cfRule>
  </conditionalFormatting>
  <conditionalFormatting sqref="H1494:J1494">
    <cfRule type="expression" dxfId="287" priority="293" stopIfTrue="1">
      <formula>IF(H1495-H1494&lt;&gt;1,1,0)</formula>
    </cfRule>
  </conditionalFormatting>
  <conditionalFormatting sqref="K1494">
    <cfRule type="expression" dxfId="286" priority="292" stopIfTrue="1">
      <formula>IF(K1495-K1494&lt;&gt;1,1,0)</formula>
    </cfRule>
  </conditionalFormatting>
  <conditionalFormatting sqref="G1494">
    <cfRule type="expression" dxfId="285" priority="291" stopIfTrue="1">
      <formula>IF(G1495-G1494&lt;&gt;1,1,0)</formula>
    </cfRule>
  </conditionalFormatting>
  <conditionalFormatting sqref="G1495:K1495">
    <cfRule type="expression" dxfId="284" priority="290" stopIfTrue="1">
      <formula>IF(G1496-G1495&lt;&gt;1,1,0)</formula>
    </cfRule>
  </conditionalFormatting>
  <conditionalFormatting sqref="H1496:J1496">
    <cfRule type="expression" dxfId="283" priority="289" stopIfTrue="1">
      <formula>IF(H1497-H1496&lt;&gt;1,1,0)</formula>
    </cfRule>
  </conditionalFormatting>
  <conditionalFormatting sqref="H1496:J1496">
    <cfRule type="expression" dxfId="282" priority="288" stopIfTrue="1">
      <formula>IF(H1497-H1496&lt;&gt;1,1,0)</formula>
    </cfRule>
  </conditionalFormatting>
  <conditionalFormatting sqref="K1496">
    <cfRule type="expression" dxfId="281" priority="287" stopIfTrue="1">
      <formula>IF(K1497-K1496&lt;&gt;1,1,0)</formula>
    </cfRule>
  </conditionalFormatting>
  <conditionalFormatting sqref="G1496">
    <cfRule type="expression" dxfId="280" priority="286" stopIfTrue="1">
      <formula>IF(G1497-G1496&lt;&gt;1,1,0)</formula>
    </cfRule>
  </conditionalFormatting>
  <conditionalFormatting sqref="H1497:J1497">
    <cfRule type="expression" dxfId="279" priority="285" stopIfTrue="1">
      <formula>IF(H1498-H1497&lt;&gt;1,1,0)</formula>
    </cfRule>
  </conditionalFormatting>
  <conditionalFormatting sqref="K1497">
    <cfRule type="expression" dxfId="278" priority="284" stopIfTrue="1">
      <formula>IF(K1498-K1497&lt;&gt;1,1,0)</formula>
    </cfRule>
  </conditionalFormatting>
  <conditionalFormatting sqref="G1497">
    <cfRule type="expression" dxfId="277" priority="283" stopIfTrue="1">
      <formula>IF(G1498-G1497&lt;&gt;1,1,0)</formula>
    </cfRule>
  </conditionalFormatting>
  <conditionalFormatting sqref="G1498:K1498">
    <cfRule type="expression" dxfId="276" priority="282" stopIfTrue="1">
      <formula>IF(G1499-G1498&lt;&gt;1,1,0)</formula>
    </cfRule>
  </conditionalFormatting>
  <conditionalFormatting sqref="H1499:J1499">
    <cfRule type="expression" dxfId="275" priority="281" stopIfTrue="1">
      <formula>IF(H1500-H1499&lt;&gt;1,1,0)</formula>
    </cfRule>
  </conditionalFormatting>
  <conditionalFormatting sqref="H1499:J1499">
    <cfRule type="expression" dxfId="274" priority="280" stopIfTrue="1">
      <formula>IF(H1500-H1499&lt;&gt;1,1,0)</formula>
    </cfRule>
  </conditionalFormatting>
  <conditionalFormatting sqref="K1499">
    <cfRule type="expression" dxfId="273" priority="279" stopIfTrue="1">
      <formula>IF(K1500-K1499&lt;&gt;1,1,0)</formula>
    </cfRule>
  </conditionalFormatting>
  <conditionalFormatting sqref="G1499">
    <cfRule type="expression" dxfId="272" priority="278" stopIfTrue="1">
      <formula>IF(G1500-G1499&lt;&gt;1,1,0)</formula>
    </cfRule>
  </conditionalFormatting>
  <conditionalFormatting sqref="H1500:J1500">
    <cfRule type="expression" dxfId="271" priority="277" stopIfTrue="1">
      <formula>IF(H1501-H1500&lt;&gt;1,1,0)</formula>
    </cfRule>
  </conditionalFormatting>
  <conditionalFormatting sqref="K1500">
    <cfRule type="expression" dxfId="270" priority="276" stopIfTrue="1">
      <formula>IF(K1501-K1500&lt;&gt;1,1,0)</formula>
    </cfRule>
  </conditionalFormatting>
  <conditionalFormatting sqref="G1500">
    <cfRule type="expression" dxfId="269" priority="275" stopIfTrue="1">
      <formula>IF(G1501-G1500&lt;&gt;1,1,0)</formula>
    </cfRule>
  </conditionalFormatting>
  <conditionalFormatting sqref="G1501:K1501">
    <cfRule type="expression" dxfId="268" priority="274" stopIfTrue="1">
      <formula>IF(G1502-G1501&lt;&gt;1,1,0)</formula>
    </cfRule>
  </conditionalFormatting>
  <conditionalFormatting sqref="H1502:J1502">
    <cfRule type="expression" dxfId="267" priority="273" stopIfTrue="1">
      <formula>IF(H1503-H1502&lt;&gt;1,1,0)</formula>
    </cfRule>
  </conditionalFormatting>
  <conditionalFormatting sqref="H1502:J1502">
    <cfRule type="expression" dxfId="266" priority="272" stopIfTrue="1">
      <formula>IF(H1503-H1502&lt;&gt;1,1,0)</formula>
    </cfRule>
  </conditionalFormatting>
  <conditionalFormatting sqref="K1502">
    <cfRule type="expression" dxfId="265" priority="271" stopIfTrue="1">
      <formula>IF(K1503-K1502&lt;&gt;1,1,0)</formula>
    </cfRule>
  </conditionalFormatting>
  <conditionalFormatting sqref="G1502">
    <cfRule type="expression" dxfId="264" priority="270" stopIfTrue="1">
      <formula>IF(G1503-G1502&lt;&gt;1,1,0)</formula>
    </cfRule>
  </conditionalFormatting>
  <conditionalFormatting sqref="H1503:J1503">
    <cfRule type="expression" dxfId="263" priority="269" stopIfTrue="1">
      <formula>IF(H1504-H1503&lt;&gt;1,1,0)</formula>
    </cfRule>
  </conditionalFormatting>
  <conditionalFormatting sqref="K1503">
    <cfRule type="expression" dxfId="262" priority="268" stopIfTrue="1">
      <formula>IF(K1504-K1503&lt;&gt;1,1,0)</formula>
    </cfRule>
  </conditionalFormatting>
  <conditionalFormatting sqref="G1503">
    <cfRule type="expression" dxfId="261" priority="267" stopIfTrue="1">
      <formula>IF(G1504-G1503&lt;&gt;1,1,0)</formula>
    </cfRule>
  </conditionalFormatting>
  <conditionalFormatting sqref="G1504:K1504">
    <cfRule type="expression" dxfId="260" priority="266" stopIfTrue="1">
      <formula>IF(G1505-G1504&lt;&gt;1,1,0)</formula>
    </cfRule>
  </conditionalFormatting>
  <conditionalFormatting sqref="H1505:J1505">
    <cfRule type="expression" dxfId="259" priority="265" stopIfTrue="1">
      <formula>IF(H1506-H1505&lt;&gt;1,1,0)</formula>
    </cfRule>
  </conditionalFormatting>
  <conditionalFormatting sqref="H1505:J1505">
    <cfRule type="expression" dxfId="258" priority="264" stopIfTrue="1">
      <formula>IF(H1506-H1505&lt;&gt;1,1,0)</formula>
    </cfRule>
  </conditionalFormatting>
  <conditionalFormatting sqref="K1505">
    <cfRule type="expression" dxfId="257" priority="263" stopIfTrue="1">
      <formula>IF(K1506-K1505&lt;&gt;1,1,0)</formula>
    </cfRule>
  </conditionalFormatting>
  <conditionalFormatting sqref="G1505">
    <cfRule type="expression" dxfId="256" priority="262" stopIfTrue="1">
      <formula>IF(G1506-G1505&lt;&gt;1,1,0)</formula>
    </cfRule>
  </conditionalFormatting>
  <conditionalFormatting sqref="H1506:J1506">
    <cfRule type="expression" dxfId="255" priority="261" stopIfTrue="1">
      <formula>IF(H1507-H1506&lt;&gt;1,1,0)</formula>
    </cfRule>
  </conditionalFormatting>
  <conditionalFormatting sqref="K1506">
    <cfRule type="expression" dxfId="254" priority="260" stopIfTrue="1">
      <formula>IF(K1507-K1506&lt;&gt;1,1,0)</formula>
    </cfRule>
  </conditionalFormatting>
  <conditionalFormatting sqref="G1506">
    <cfRule type="expression" dxfId="253" priority="259" stopIfTrue="1">
      <formula>IF(G1507-G1506&lt;&gt;1,1,0)</formula>
    </cfRule>
  </conditionalFormatting>
  <conditionalFormatting sqref="G1507:K1507">
    <cfRule type="expression" dxfId="252" priority="258" stopIfTrue="1">
      <formula>IF(G1508-G1507&lt;&gt;1,1,0)</formula>
    </cfRule>
  </conditionalFormatting>
  <conditionalFormatting sqref="H1508:J1508">
    <cfRule type="expression" dxfId="251" priority="257" stopIfTrue="1">
      <formula>IF(H1509-H1508&lt;&gt;1,1,0)</formula>
    </cfRule>
  </conditionalFormatting>
  <conditionalFormatting sqref="H1508:J1508">
    <cfRule type="expression" dxfId="250" priority="256" stopIfTrue="1">
      <formula>IF(H1509-H1508&lt;&gt;1,1,0)</formula>
    </cfRule>
  </conditionalFormatting>
  <conditionalFormatting sqref="K1508">
    <cfRule type="expression" dxfId="249" priority="255" stopIfTrue="1">
      <formula>IF(K1509-K1508&lt;&gt;1,1,0)</formula>
    </cfRule>
  </conditionalFormatting>
  <conditionalFormatting sqref="G1508">
    <cfRule type="expression" dxfId="248" priority="254" stopIfTrue="1">
      <formula>IF(G1509-G1508&lt;&gt;1,1,0)</formula>
    </cfRule>
  </conditionalFormatting>
  <conditionalFormatting sqref="H1509:J1509">
    <cfRule type="expression" dxfId="247" priority="253" stopIfTrue="1">
      <formula>IF(H1510-H1509&lt;&gt;1,1,0)</formula>
    </cfRule>
  </conditionalFormatting>
  <conditionalFormatting sqref="K1509">
    <cfRule type="expression" dxfId="246" priority="252" stopIfTrue="1">
      <formula>IF(K1510-K1509&lt;&gt;1,1,0)</formula>
    </cfRule>
  </conditionalFormatting>
  <conditionalFormatting sqref="G1509">
    <cfRule type="expression" dxfId="245" priority="251" stopIfTrue="1">
      <formula>IF(G1510-G1509&lt;&gt;1,1,0)</formula>
    </cfRule>
  </conditionalFormatting>
  <conditionalFormatting sqref="G1510:K1510">
    <cfRule type="expression" dxfId="244" priority="250" stopIfTrue="1">
      <formula>IF(G1511-G1510&lt;&gt;1,1,0)</formula>
    </cfRule>
  </conditionalFormatting>
  <conditionalFormatting sqref="H1511:J1511">
    <cfRule type="expression" dxfId="243" priority="249" stopIfTrue="1">
      <formula>IF(H1512-H1511&lt;&gt;1,1,0)</formula>
    </cfRule>
  </conditionalFormatting>
  <conditionalFormatting sqref="H1511:J1511">
    <cfRule type="expression" dxfId="242" priority="248" stopIfTrue="1">
      <formula>IF(H1512-H1511&lt;&gt;1,1,0)</formula>
    </cfRule>
  </conditionalFormatting>
  <conditionalFormatting sqref="K1511">
    <cfRule type="expression" dxfId="241" priority="247" stopIfTrue="1">
      <formula>IF(K1512-K1511&lt;&gt;1,1,0)</formula>
    </cfRule>
  </conditionalFormatting>
  <conditionalFormatting sqref="G1511">
    <cfRule type="expression" dxfId="240" priority="246" stopIfTrue="1">
      <formula>IF(G1512-G1511&lt;&gt;1,1,0)</formula>
    </cfRule>
  </conditionalFormatting>
  <conditionalFormatting sqref="H1512:J1512">
    <cfRule type="expression" dxfId="239" priority="245" stopIfTrue="1">
      <formula>IF(H1513-H1512&lt;&gt;1,1,0)</formula>
    </cfRule>
  </conditionalFormatting>
  <conditionalFormatting sqref="K1512">
    <cfRule type="expression" dxfId="238" priority="244" stopIfTrue="1">
      <formula>IF(K1513-K1512&lt;&gt;1,1,0)</formula>
    </cfRule>
  </conditionalFormatting>
  <conditionalFormatting sqref="G1512">
    <cfRule type="expression" dxfId="237" priority="243" stopIfTrue="1">
      <formula>IF(G1513-G1512&lt;&gt;1,1,0)</formula>
    </cfRule>
  </conditionalFormatting>
  <conditionalFormatting sqref="G1513:K1513">
    <cfRule type="expression" dxfId="236" priority="242" stopIfTrue="1">
      <formula>IF(G1514-G1513&lt;&gt;1,1,0)</formula>
    </cfRule>
  </conditionalFormatting>
  <conditionalFormatting sqref="H1514:J1514">
    <cfRule type="expression" dxfId="235" priority="241" stopIfTrue="1">
      <formula>IF(H1515-H1514&lt;&gt;1,1,0)</formula>
    </cfRule>
  </conditionalFormatting>
  <conditionalFormatting sqref="H1514:J1514">
    <cfRule type="expression" dxfId="234" priority="240" stopIfTrue="1">
      <formula>IF(H1515-H1514&lt;&gt;1,1,0)</formula>
    </cfRule>
  </conditionalFormatting>
  <conditionalFormatting sqref="K1514">
    <cfRule type="expression" dxfId="233" priority="239" stopIfTrue="1">
      <formula>IF(K1515-K1514&lt;&gt;1,1,0)</formula>
    </cfRule>
  </conditionalFormatting>
  <conditionalFormatting sqref="G1514">
    <cfRule type="expression" dxfId="232" priority="238" stopIfTrue="1">
      <formula>IF(G1515-G1514&lt;&gt;1,1,0)</formula>
    </cfRule>
  </conditionalFormatting>
  <conditionalFormatting sqref="H1515:J1515">
    <cfRule type="expression" dxfId="231" priority="237" stopIfTrue="1">
      <formula>IF(H1516-H1515&lt;&gt;1,1,0)</formula>
    </cfRule>
  </conditionalFormatting>
  <conditionalFormatting sqref="K1515">
    <cfRule type="expression" dxfId="230" priority="236" stopIfTrue="1">
      <formula>IF(K1516-K1515&lt;&gt;1,1,0)</formula>
    </cfRule>
  </conditionalFormatting>
  <conditionalFormatting sqref="G1515">
    <cfRule type="expression" dxfId="229" priority="235" stopIfTrue="1">
      <formula>IF(G1516-G1515&lt;&gt;1,1,0)</formula>
    </cfRule>
  </conditionalFormatting>
  <conditionalFormatting sqref="G1516:K1516">
    <cfRule type="expression" dxfId="228" priority="234" stopIfTrue="1">
      <formula>IF(G1517-G1516&lt;&gt;1,1,0)</formula>
    </cfRule>
  </conditionalFormatting>
  <conditionalFormatting sqref="H1517:J1517">
    <cfRule type="expression" dxfId="227" priority="233" stopIfTrue="1">
      <formula>IF(H1518-H1517&lt;&gt;1,1,0)</formula>
    </cfRule>
  </conditionalFormatting>
  <conditionalFormatting sqref="H1517:J1517">
    <cfRule type="expression" dxfId="226" priority="232" stopIfTrue="1">
      <formula>IF(H1518-H1517&lt;&gt;1,1,0)</formula>
    </cfRule>
  </conditionalFormatting>
  <conditionalFormatting sqref="K1517">
    <cfRule type="expression" dxfId="225" priority="231" stopIfTrue="1">
      <formula>IF(K1518-K1517&lt;&gt;1,1,0)</formula>
    </cfRule>
  </conditionalFormatting>
  <conditionalFormatting sqref="G1517">
    <cfRule type="expression" dxfId="224" priority="230" stopIfTrue="1">
      <formula>IF(G1518-G1517&lt;&gt;1,1,0)</formula>
    </cfRule>
  </conditionalFormatting>
  <conditionalFormatting sqref="H1518:J1518">
    <cfRule type="expression" dxfId="223" priority="229" stopIfTrue="1">
      <formula>IF(H1519-H1518&lt;&gt;1,1,0)</formula>
    </cfRule>
  </conditionalFormatting>
  <conditionalFormatting sqref="K1518">
    <cfRule type="expression" dxfId="222" priority="228" stopIfTrue="1">
      <formula>IF(K1519-K1518&lt;&gt;1,1,0)</formula>
    </cfRule>
  </conditionalFormatting>
  <conditionalFormatting sqref="G1518">
    <cfRule type="expression" dxfId="221" priority="227" stopIfTrue="1">
      <formula>IF(G1519-G1518&lt;&gt;1,1,0)</formula>
    </cfRule>
  </conditionalFormatting>
  <conditionalFormatting sqref="G1519:K1519">
    <cfRule type="expression" dxfId="220" priority="226" stopIfTrue="1">
      <formula>IF(G1520-G1519&lt;&gt;1,1,0)</formula>
    </cfRule>
  </conditionalFormatting>
  <conditionalFormatting sqref="H1520:J1520">
    <cfRule type="expression" dxfId="219" priority="225" stopIfTrue="1">
      <formula>IF(H1521-H1520&lt;&gt;1,1,0)</formula>
    </cfRule>
  </conditionalFormatting>
  <conditionalFormatting sqref="H1520:J1520">
    <cfRule type="expression" dxfId="218" priority="224" stopIfTrue="1">
      <formula>IF(H1521-H1520&lt;&gt;1,1,0)</formula>
    </cfRule>
  </conditionalFormatting>
  <conditionalFormatting sqref="K1520">
    <cfRule type="expression" dxfId="217" priority="223" stopIfTrue="1">
      <formula>IF(K1521-K1520&lt;&gt;1,1,0)</formula>
    </cfRule>
  </conditionalFormatting>
  <conditionalFormatting sqref="G1520">
    <cfRule type="expression" dxfId="216" priority="222" stopIfTrue="1">
      <formula>IF(G1521-G1520&lt;&gt;1,1,0)</formula>
    </cfRule>
  </conditionalFormatting>
  <conditionalFormatting sqref="H1521:J1521">
    <cfRule type="expression" dxfId="215" priority="221" stopIfTrue="1">
      <formula>IF(H1522-H1521&lt;&gt;1,1,0)</formula>
    </cfRule>
  </conditionalFormatting>
  <conditionalFormatting sqref="K1521">
    <cfRule type="expression" dxfId="214" priority="220" stopIfTrue="1">
      <formula>IF(K1522-K1521&lt;&gt;1,1,0)</formula>
    </cfRule>
  </conditionalFormatting>
  <conditionalFormatting sqref="G1521">
    <cfRule type="expression" dxfId="213" priority="219" stopIfTrue="1">
      <formula>IF(G1522-G1521&lt;&gt;1,1,0)</formula>
    </cfRule>
  </conditionalFormatting>
  <conditionalFormatting sqref="G1522:K1522">
    <cfRule type="expression" dxfId="212" priority="218" stopIfTrue="1">
      <formula>IF(G1523-G1522&lt;&gt;1,1,0)</formula>
    </cfRule>
  </conditionalFormatting>
  <conditionalFormatting sqref="H1523:J1523">
    <cfRule type="expression" dxfId="211" priority="217" stopIfTrue="1">
      <formula>IF(H1524-H1523&lt;&gt;1,1,0)</formula>
    </cfRule>
  </conditionalFormatting>
  <conditionalFormatting sqref="H1523:J1523">
    <cfRule type="expression" dxfId="210" priority="216" stopIfTrue="1">
      <formula>IF(H1524-H1523&lt;&gt;1,1,0)</formula>
    </cfRule>
  </conditionalFormatting>
  <conditionalFormatting sqref="K1523">
    <cfRule type="expression" dxfId="209" priority="215" stopIfTrue="1">
      <formula>IF(K1524-K1523&lt;&gt;1,1,0)</formula>
    </cfRule>
  </conditionalFormatting>
  <conditionalFormatting sqref="G1523">
    <cfRule type="expression" dxfId="208" priority="214" stopIfTrue="1">
      <formula>IF(G1524-G1523&lt;&gt;1,1,0)</formula>
    </cfRule>
  </conditionalFormatting>
  <conditionalFormatting sqref="H1524:J1524">
    <cfRule type="expression" dxfId="207" priority="213" stopIfTrue="1">
      <formula>IF(H1525-H1524&lt;&gt;1,1,0)</formula>
    </cfRule>
  </conditionalFormatting>
  <conditionalFormatting sqref="K1524">
    <cfRule type="expression" dxfId="206" priority="212" stopIfTrue="1">
      <formula>IF(K1525-K1524&lt;&gt;1,1,0)</formula>
    </cfRule>
  </conditionalFormatting>
  <conditionalFormatting sqref="G1524">
    <cfRule type="expression" dxfId="205" priority="211" stopIfTrue="1">
      <formula>IF(G1525-G1524&lt;&gt;1,1,0)</formula>
    </cfRule>
  </conditionalFormatting>
  <conditionalFormatting sqref="G1525:K1525">
    <cfRule type="expression" dxfId="204" priority="210" stopIfTrue="1">
      <formula>IF(G1526-G1525&lt;&gt;1,1,0)</formula>
    </cfRule>
  </conditionalFormatting>
  <conditionalFormatting sqref="H1526:J1526">
    <cfRule type="expression" dxfId="203" priority="209" stopIfTrue="1">
      <formula>IF(H1527-H1526&lt;&gt;1,1,0)</formula>
    </cfRule>
  </conditionalFormatting>
  <conditionalFormatting sqref="H1526:J1526">
    <cfRule type="expression" dxfId="202" priority="208" stopIfTrue="1">
      <formula>IF(H1527-H1526&lt;&gt;1,1,0)</formula>
    </cfRule>
  </conditionalFormatting>
  <conditionalFormatting sqref="K1526">
    <cfRule type="expression" dxfId="201" priority="207" stopIfTrue="1">
      <formula>IF(K1527-K1526&lt;&gt;1,1,0)</formula>
    </cfRule>
  </conditionalFormatting>
  <conditionalFormatting sqref="G1526">
    <cfRule type="expression" dxfId="200" priority="206" stopIfTrue="1">
      <formula>IF(G1527-G1526&lt;&gt;1,1,0)</formula>
    </cfRule>
  </conditionalFormatting>
  <conditionalFormatting sqref="H1527:J1527">
    <cfRule type="expression" dxfId="199" priority="205" stopIfTrue="1">
      <formula>IF(H1528-H1527&lt;&gt;1,1,0)</formula>
    </cfRule>
  </conditionalFormatting>
  <conditionalFormatting sqref="K1527">
    <cfRule type="expression" dxfId="198" priority="204" stopIfTrue="1">
      <formula>IF(K1528-K1527&lt;&gt;1,1,0)</formula>
    </cfRule>
  </conditionalFormatting>
  <conditionalFormatting sqref="G1527">
    <cfRule type="expression" dxfId="197" priority="203" stopIfTrue="1">
      <formula>IF(G1528-G1527&lt;&gt;1,1,0)</formula>
    </cfRule>
  </conditionalFormatting>
  <conditionalFormatting sqref="G1528:K1528">
    <cfRule type="expression" dxfId="196" priority="202" stopIfTrue="1">
      <formula>IF(G1529-G1528&lt;&gt;1,1,0)</formula>
    </cfRule>
  </conditionalFormatting>
  <conditionalFormatting sqref="H1529:J1529">
    <cfRule type="expression" dxfId="195" priority="201" stopIfTrue="1">
      <formula>IF(H1530-H1529&lt;&gt;1,1,0)</formula>
    </cfRule>
  </conditionalFormatting>
  <conditionalFormatting sqref="H1529:J1529">
    <cfRule type="expression" dxfId="194" priority="200" stopIfTrue="1">
      <formula>IF(H1530-H1529&lt;&gt;1,1,0)</formula>
    </cfRule>
  </conditionalFormatting>
  <conditionalFormatting sqref="K1529">
    <cfRule type="expression" dxfId="193" priority="199" stopIfTrue="1">
      <formula>IF(K1530-K1529&lt;&gt;1,1,0)</formula>
    </cfRule>
  </conditionalFormatting>
  <conditionalFormatting sqref="G1529">
    <cfRule type="expression" dxfId="192" priority="198" stopIfTrue="1">
      <formula>IF(G1530-G1529&lt;&gt;1,1,0)</formula>
    </cfRule>
  </conditionalFormatting>
  <conditionalFormatting sqref="H1530:J1530">
    <cfRule type="expression" dxfId="191" priority="197" stopIfTrue="1">
      <formula>IF(H1531-H1530&lt;&gt;1,1,0)</formula>
    </cfRule>
  </conditionalFormatting>
  <conditionalFormatting sqref="K1530">
    <cfRule type="expression" dxfId="190" priority="196" stopIfTrue="1">
      <formula>IF(K1531-K1530&lt;&gt;1,1,0)</formula>
    </cfRule>
  </conditionalFormatting>
  <conditionalFormatting sqref="G1530">
    <cfRule type="expression" dxfId="189" priority="195" stopIfTrue="1">
      <formula>IF(G1531-G1530&lt;&gt;1,1,0)</formula>
    </cfRule>
  </conditionalFormatting>
  <conditionalFormatting sqref="G1531:K1531">
    <cfRule type="expression" dxfId="188" priority="194" stopIfTrue="1">
      <formula>IF(G1532-G1531&lt;&gt;1,1,0)</formula>
    </cfRule>
  </conditionalFormatting>
  <conditionalFormatting sqref="H1532:J1532">
    <cfRule type="expression" dxfId="187" priority="193" stopIfTrue="1">
      <formula>IF(H1533-H1532&lt;&gt;1,1,0)</formula>
    </cfRule>
  </conditionalFormatting>
  <conditionalFormatting sqref="H1532:J1532">
    <cfRule type="expression" dxfId="186" priority="192" stopIfTrue="1">
      <formula>IF(H1533-H1532&lt;&gt;1,1,0)</formula>
    </cfRule>
  </conditionalFormatting>
  <conditionalFormatting sqref="K1532">
    <cfRule type="expression" dxfId="185" priority="191" stopIfTrue="1">
      <formula>IF(K1533-K1532&lt;&gt;1,1,0)</formula>
    </cfRule>
  </conditionalFormatting>
  <conditionalFormatting sqref="G1532">
    <cfRule type="expression" dxfId="184" priority="190" stopIfTrue="1">
      <formula>IF(G1533-G1532&lt;&gt;1,1,0)</formula>
    </cfRule>
  </conditionalFormatting>
  <conditionalFormatting sqref="H1533:J1533">
    <cfRule type="expression" dxfId="183" priority="189" stopIfTrue="1">
      <formula>IF(H1534-H1533&lt;&gt;1,1,0)</formula>
    </cfRule>
  </conditionalFormatting>
  <conditionalFormatting sqref="K1533">
    <cfRule type="expression" dxfId="182" priority="188" stopIfTrue="1">
      <formula>IF(K1534-K1533&lt;&gt;1,1,0)</formula>
    </cfRule>
  </conditionalFormatting>
  <conditionalFormatting sqref="G1533">
    <cfRule type="expression" dxfId="181" priority="187" stopIfTrue="1">
      <formula>IF(G1534-G1533&lt;&gt;1,1,0)</formula>
    </cfRule>
  </conditionalFormatting>
  <conditionalFormatting sqref="G1534:K1534">
    <cfRule type="expression" dxfId="180" priority="186" stopIfTrue="1">
      <formula>IF(G1535-G1534&lt;&gt;1,1,0)</formula>
    </cfRule>
  </conditionalFormatting>
  <conditionalFormatting sqref="H1535:J1535">
    <cfRule type="expression" dxfId="179" priority="185" stopIfTrue="1">
      <formula>IF(H1536-H1535&lt;&gt;1,1,0)</formula>
    </cfRule>
  </conditionalFormatting>
  <conditionalFormatting sqref="H1535:J1535">
    <cfRule type="expression" dxfId="178" priority="184" stopIfTrue="1">
      <formula>IF(H1536-H1535&lt;&gt;1,1,0)</formula>
    </cfRule>
  </conditionalFormatting>
  <conditionalFormatting sqref="K1535">
    <cfRule type="expression" dxfId="177" priority="183" stopIfTrue="1">
      <formula>IF(K1536-K1535&lt;&gt;1,1,0)</formula>
    </cfRule>
  </conditionalFormatting>
  <conditionalFormatting sqref="G1535">
    <cfRule type="expression" dxfId="176" priority="182" stopIfTrue="1">
      <formula>IF(G1536-G1535&lt;&gt;1,1,0)</formula>
    </cfRule>
  </conditionalFormatting>
  <conditionalFormatting sqref="H1536:J1536">
    <cfRule type="expression" dxfId="175" priority="181" stopIfTrue="1">
      <formula>IF(H1537-H1536&lt;&gt;1,1,0)</formula>
    </cfRule>
  </conditionalFormatting>
  <conditionalFormatting sqref="K1536">
    <cfRule type="expression" dxfId="174" priority="180" stopIfTrue="1">
      <formula>IF(K1537-K1536&lt;&gt;1,1,0)</formula>
    </cfRule>
  </conditionalFormatting>
  <conditionalFormatting sqref="G1536">
    <cfRule type="expression" dxfId="173" priority="179" stopIfTrue="1">
      <formula>IF(G1537-G1536&lt;&gt;1,1,0)</formula>
    </cfRule>
  </conditionalFormatting>
  <conditionalFormatting sqref="G1537:K1537">
    <cfRule type="expression" dxfId="172" priority="178" stopIfTrue="1">
      <formula>IF(G1538-G1537&lt;&gt;1,1,0)</formula>
    </cfRule>
  </conditionalFormatting>
  <conditionalFormatting sqref="H1538:J1538">
    <cfRule type="expression" dxfId="171" priority="177" stopIfTrue="1">
      <formula>IF(H1539-H1538&lt;&gt;1,1,0)</formula>
    </cfRule>
  </conditionalFormatting>
  <conditionalFormatting sqref="H1538:J1538">
    <cfRule type="expression" dxfId="170" priority="176" stopIfTrue="1">
      <formula>IF(H1539-H1538&lt;&gt;1,1,0)</formula>
    </cfRule>
  </conditionalFormatting>
  <conditionalFormatting sqref="K1538">
    <cfRule type="expression" dxfId="169" priority="175" stopIfTrue="1">
      <formula>IF(K1539-K1538&lt;&gt;1,1,0)</formula>
    </cfRule>
  </conditionalFormatting>
  <conditionalFormatting sqref="G1538">
    <cfRule type="expression" dxfId="168" priority="174" stopIfTrue="1">
      <formula>IF(G1539-G1538&lt;&gt;1,1,0)</formula>
    </cfRule>
  </conditionalFormatting>
  <conditionalFormatting sqref="H1539:J1539">
    <cfRule type="expression" dxfId="167" priority="173" stopIfTrue="1">
      <formula>IF(H1540-H1539&lt;&gt;1,1,0)</formula>
    </cfRule>
  </conditionalFormatting>
  <conditionalFormatting sqref="K1539">
    <cfRule type="expression" dxfId="166" priority="172" stopIfTrue="1">
      <formula>IF(K1540-K1539&lt;&gt;1,1,0)</formula>
    </cfRule>
  </conditionalFormatting>
  <conditionalFormatting sqref="G1539">
    <cfRule type="expression" dxfId="165" priority="171" stopIfTrue="1">
      <formula>IF(G1540-G1539&lt;&gt;1,1,0)</formula>
    </cfRule>
  </conditionalFormatting>
  <conditionalFormatting sqref="G1540:K1540">
    <cfRule type="expression" dxfId="164" priority="170" stopIfTrue="1">
      <formula>IF(G1541-G1540&lt;&gt;1,1,0)</formula>
    </cfRule>
  </conditionalFormatting>
  <conditionalFormatting sqref="H1541:J1541">
    <cfRule type="expression" dxfId="163" priority="169" stopIfTrue="1">
      <formula>IF(H1542-H1541&lt;&gt;1,1,0)</formula>
    </cfRule>
  </conditionalFormatting>
  <conditionalFormatting sqref="H1541:J1541">
    <cfRule type="expression" dxfId="162" priority="168" stopIfTrue="1">
      <formula>IF(H1542-H1541&lt;&gt;1,1,0)</formula>
    </cfRule>
  </conditionalFormatting>
  <conditionalFormatting sqref="K1541">
    <cfRule type="expression" dxfId="161" priority="167" stopIfTrue="1">
      <formula>IF(K1542-K1541&lt;&gt;1,1,0)</formula>
    </cfRule>
  </conditionalFormatting>
  <conditionalFormatting sqref="G1541">
    <cfRule type="expression" dxfId="160" priority="166" stopIfTrue="1">
      <formula>IF(G1542-G1541&lt;&gt;1,1,0)</formula>
    </cfRule>
  </conditionalFormatting>
  <conditionalFormatting sqref="H1542:J1542">
    <cfRule type="expression" dxfId="159" priority="165" stopIfTrue="1">
      <formula>IF(H1543-H1542&lt;&gt;1,1,0)</formula>
    </cfRule>
  </conditionalFormatting>
  <conditionalFormatting sqref="K1542">
    <cfRule type="expression" dxfId="158" priority="164" stopIfTrue="1">
      <formula>IF(K1543-K1542&lt;&gt;1,1,0)</formula>
    </cfRule>
  </conditionalFormatting>
  <conditionalFormatting sqref="G1542">
    <cfRule type="expression" dxfId="157" priority="163" stopIfTrue="1">
      <formula>IF(G1543-G1542&lt;&gt;1,1,0)</formula>
    </cfRule>
  </conditionalFormatting>
  <conditionalFormatting sqref="G1543:K1543">
    <cfRule type="expression" dxfId="156" priority="162" stopIfTrue="1">
      <formula>IF(G1544-G1543&lt;&gt;1,1,0)</formula>
    </cfRule>
  </conditionalFormatting>
  <conditionalFormatting sqref="H1544:J1544">
    <cfRule type="expression" dxfId="155" priority="161" stopIfTrue="1">
      <formula>IF(H1545-H1544&lt;&gt;1,1,0)</formula>
    </cfRule>
  </conditionalFormatting>
  <conditionalFormatting sqref="H1544:J1544">
    <cfRule type="expression" dxfId="154" priority="160" stopIfTrue="1">
      <formula>IF(H1545-H1544&lt;&gt;1,1,0)</formula>
    </cfRule>
  </conditionalFormatting>
  <conditionalFormatting sqref="K1544">
    <cfRule type="expression" dxfId="153" priority="159" stopIfTrue="1">
      <formula>IF(K1545-K1544&lt;&gt;1,1,0)</formula>
    </cfRule>
  </conditionalFormatting>
  <conditionalFormatting sqref="G1544">
    <cfRule type="expression" dxfId="152" priority="158" stopIfTrue="1">
      <formula>IF(G1545-G1544&lt;&gt;1,1,0)</formula>
    </cfRule>
  </conditionalFormatting>
  <conditionalFormatting sqref="H1545:J1545">
    <cfRule type="expression" dxfId="151" priority="157" stopIfTrue="1">
      <formula>IF(H1546-H1545&lt;&gt;1,1,0)</formula>
    </cfRule>
  </conditionalFormatting>
  <conditionalFormatting sqref="K1545">
    <cfRule type="expression" dxfId="150" priority="156" stopIfTrue="1">
      <formula>IF(K1546-K1545&lt;&gt;1,1,0)</formula>
    </cfRule>
  </conditionalFormatting>
  <conditionalFormatting sqref="G1545">
    <cfRule type="expression" dxfId="149" priority="155" stopIfTrue="1">
      <formula>IF(G1546-G1545&lt;&gt;1,1,0)</formula>
    </cfRule>
  </conditionalFormatting>
  <conditionalFormatting sqref="G1546:K1546">
    <cfRule type="expression" dxfId="148" priority="154" stopIfTrue="1">
      <formula>IF(G1547-G1546&lt;&gt;1,1,0)</formula>
    </cfRule>
  </conditionalFormatting>
  <conditionalFormatting sqref="H1547:J1547">
    <cfRule type="expression" dxfId="147" priority="153" stopIfTrue="1">
      <formula>IF(H1548-H1547&lt;&gt;1,1,0)</formula>
    </cfRule>
  </conditionalFormatting>
  <conditionalFormatting sqref="H1547:J1547">
    <cfRule type="expression" dxfId="146" priority="152" stopIfTrue="1">
      <formula>IF(H1548-H1547&lt;&gt;1,1,0)</formula>
    </cfRule>
  </conditionalFormatting>
  <conditionalFormatting sqref="K1547">
    <cfRule type="expression" dxfId="145" priority="151" stopIfTrue="1">
      <formula>IF(K1548-K1547&lt;&gt;1,1,0)</formula>
    </cfRule>
  </conditionalFormatting>
  <conditionalFormatting sqref="G1547">
    <cfRule type="expression" dxfId="144" priority="150" stopIfTrue="1">
      <formula>IF(G1548-G1547&lt;&gt;1,1,0)</formula>
    </cfRule>
  </conditionalFormatting>
  <conditionalFormatting sqref="H1548:J1548">
    <cfRule type="expression" dxfId="143" priority="149" stopIfTrue="1">
      <formula>IF(H1549-H1548&lt;&gt;1,1,0)</formula>
    </cfRule>
  </conditionalFormatting>
  <conditionalFormatting sqref="K1548">
    <cfRule type="expression" dxfId="142" priority="148" stopIfTrue="1">
      <formula>IF(K1549-K1548&lt;&gt;1,1,0)</formula>
    </cfRule>
  </conditionalFormatting>
  <conditionalFormatting sqref="G1548">
    <cfRule type="expression" dxfId="141" priority="147" stopIfTrue="1">
      <formula>IF(G1549-G1548&lt;&gt;1,1,0)</formula>
    </cfRule>
  </conditionalFormatting>
  <conditionalFormatting sqref="G1549:K1549">
    <cfRule type="expression" dxfId="140" priority="146" stopIfTrue="1">
      <formula>IF(G1550-G1549&lt;&gt;1,1,0)</formula>
    </cfRule>
  </conditionalFormatting>
  <conditionalFormatting sqref="H1550:J1550">
    <cfRule type="expression" dxfId="139" priority="145" stopIfTrue="1">
      <formula>IF(H1551-H1550&lt;&gt;1,1,0)</formula>
    </cfRule>
  </conditionalFormatting>
  <conditionalFormatting sqref="H1550:J1550">
    <cfRule type="expression" dxfId="138" priority="144" stopIfTrue="1">
      <formula>IF(H1551-H1550&lt;&gt;1,1,0)</formula>
    </cfRule>
  </conditionalFormatting>
  <conditionalFormatting sqref="K1550">
    <cfRule type="expression" dxfId="137" priority="143" stopIfTrue="1">
      <formula>IF(K1551-K1550&lt;&gt;1,1,0)</formula>
    </cfRule>
  </conditionalFormatting>
  <conditionalFormatting sqref="G1550">
    <cfRule type="expression" dxfId="136" priority="142" stopIfTrue="1">
      <formula>IF(G1551-G1550&lt;&gt;1,1,0)</formula>
    </cfRule>
  </conditionalFormatting>
  <conditionalFormatting sqref="H1551:J1551">
    <cfRule type="expression" dxfId="135" priority="141" stopIfTrue="1">
      <formula>IF(H1552-H1551&lt;&gt;1,1,0)</formula>
    </cfRule>
  </conditionalFormatting>
  <conditionalFormatting sqref="K1551">
    <cfRule type="expression" dxfId="134" priority="140" stopIfTrue="1">
      <formula>IF(K1552-K1551&lt;&gt;1,1,0)</formula>
    </cfRule>
  </conditionalFormatting>
  <conditionalFormatting sqref="G1551">
    <cfRule type="expression" dxfId="133" priority="139" stopIfTrue="1">
      <formula>IF(G1552-G1551&lt;&gt;1,1,0)</formula>
    </cfRule>
  </conditionalFormatting>
  <conditionalFormatting sqref="G1552:K1552">
    <cfRule type="expression" dxfId="132" priority="138" stopIfTrue="1">
      <formula>IF(G1553-G1552&lt;&gt;1,1,0)</formula>
    </cfRule>
  </conditionalFormatting>
  <conditionalFormatting sqref="H1553:J1553">
    <cfRule type="expression" dxfId="131" priority="137" stopIfTrue="1">
      <formula>IF(H1554-H1553&lt;&gt;1,1,0)</formula>
    </cfRule>
  </conditionalFormatting>
  <conditionalFormatting sqref="H1553:J1553">
    <cfRule type="expression" dxfId="130" priority="136" stopIfTrue="1">
      <formula>IF(H1554-H1553&lt;&gt;1,1,0)</formula>
    </cfRule>
  </conditionalFormatting>
  <conditionalFormatting sqref="K1553">
    <cfRule type="expression" dxfId="129" priority="135" stopIfTrue="1">
      <formula>IF(K1554-K1553&lt;&gt;1,1,0)</formula>
    </cfRule>
  </conditionalFormatting>
  <conditionalFormatting sqref="G1553">
    <cfRule type="expression" dxfId="128" priority="134" stopIfTrue="1">
      <formula>IF(G1554-G1553&lt;&gt;1,1,0)</formula>
    </cfRule>
  </conditionalFormatting>
  <conditionalFormatting sqref="H1554:J1554">
    <cfRule type="expression" dxfId="127" priority="133" stopIfTrue="1">
      <formula>IF(H1555-H1554&lt;&gt;1,1,0)</formula>
    </cfRule>
  </conditionalFormatting>
  <conditionalFormatting sqref="K1554">
    <cfRule type="expression" dxfId="126" priority="132" stopIfTrue="1">
      <formula>IF(K1555-K1554&lt;&gt;1,1,0)</formula>
    </cfRule>
  </conditionalFormatting>
  <conditionalFormatting sqref="G1554">
    <cfRule type="expression" dxfId="125" priority="131" stopIfTrue="1">
      <formula>IF(G1555-G1554&lt;&gt;1,1,0)</formula>
    </cfRule>
  </conditionalFormatting>
  <conditionalFormatting sqref="G1555:K1555">
    <cfRule type="expression" dxfId="124" priority="130" stopIfTrue="1">
      <formula>IF(G1556-G1555&lt;&gt;1,1,0)</formula>
    </cfRule>
  </conditionalFormatting>
  <conditionalFormatting sqref="H1556:J1556">
    <cfRule type="expression" dxfId="123" priority="129" stopIfTrue="1">
      <formula>IF(H1557-H1556&lt;&gt;1,1,0)</formula>
    </cfRule>
  </conditionalFormatting>
  <conditionalFormatting sqref="H1556:J1556">
    <cfRule type="expression" dxfId="122" priority="128" stopIfTrue="1">
      <formula>IF(H1557-H1556&lt;&gt;1,1,0)</formula>
    </cfRule>
  </conditionalFormatting>
  <conditionalFormatting sqref="K1556">
    <cfRule type="expression" dxfId="121" priority="127" stopIfTrue="1">
      <formula>IF(K1557-K1556&lt;&gt;1,1,0)</formula>
    </cfRule>
  </conditionalFormatting>
  <conditionalFormatting sqref="G1556">
    <cfRule type="expression" dxfId="120" priority="126" stopIfTrue="1">
      <formula>IF(G1557-G1556&lt;&gt;1,1,0)</formula>
    </cfRule>
  </conditionalFormatting>
  <conditionalFormatting sqref="H1557:J1557">
    <cfRule type="expression" dxfId="119" priority="125" stopIfTrue="1">
      <formula>IF(H1558-H1557&lt;&gt;1,1,0)</formula>
    </cfRule>
  </conditionalFormatting>
  <conditionalFormatting sqref="K1557">
    <cfRule type="expression" dxfId="118" priority="124" stopIfTrue="1">
      <formula>IF(K1558-K1557&lt;&gt;1,1,0)</formula>
    </cfRule>
  </conditionalFormatting>
  <conditionalFormatting sqref="G1557">
    <cfRule type="expression" dxfId="117" priority="123" stopIfTrue="1">
      <formula>IF(G1558-G1557&lt;&gt;1,1,0)</formula>
    </cfRule>
  </conditionalFormatting>
  <conditionalFormatting sqref="G1558:K1558">
    <cfRule type="expression" dxfId="116" priority="122" stopIfTrue="1">
      <formula>IF(G1559-G1558&lt;&gt;1,1,0)</formula>
    </cfRule>
  </conditionalFormatting>
  <conditionalFormatting sqref="H1559:J1559">
    <cfRule type="expression" dxfId="115" priority="121" stopIfTrue="1">
      <formula>IF(H1560-H1559&lt;&gt;1,1,0)</formula>
    </cfRule>
  </conditionalFormatting>
  <conditionalFormatting sqref="H1559:J1559">
    <cfRule type="expression" dxfId="114" priority="120" stopIfTrue="1">
      <formula>IF(H1560-H1559&lt;&gt;1,1,0)</formula>
    </cfRule>
  </conditionalFormatting>
  <conditionalFormatting sqref="K1559">
    <cfRule type="expression" dxfId="113" priority="119" stopIfTrue="1">
      <formula>IF(K1560-K1559&lt;&gt;1,1,0)</formula>
    </cfRule>
  </conditionalFormatting>
  <conditionalFormatting sqref="G1559">
    <cfRule type="expression" dxfId="112" priority="118" stopIfTrue="1">
      <formula>IF(G1560-G1559&lt;&gt;1,1,0)</formula>
    </cfRule>
  </conditionalFormatting>
  <conditionalFormatting sqref="H1560:J1560">
    <cfRule type="expression" dxfId="111" priority="117" stopIfTrue="1">
      <formula>IF(H1561-H1560&lt;&gt;1,1,0)</formula>
    </cfRule>
  </conditionalFormatting>
  <conditionalFormatting sqref="K1560">
    <cfRule type="expression" dxfId="110" priority="116" stopIfTrue="1">
      <formula>IF(K1561-K1560&lt;&gt;1,1,0)</formula>
    </cfRule>
  </conditionalFormatting>
  <conditionalFormatting sqref="G1560">
    <cfRule type="expression" dxfId="109" priority="115" stopIfTrue="1">
      <formula>IF(G1561-G1560&lt;&gt;1,1,0)</formula>
    </cfRule>
  </conditionalFormatting>
  <conditionalFormatting sqref="G1561:K1561">
    <cfRule type="expression" dxfId="108" priority="114" stopIfTrue="1">
      <formula>IF(G1562-G1561&lt;&gt;1,1,0)</formula>
    </cfRule>
  </conditionalFormatting>
  <conditionalFormatting sqref="H1562:J1562">
    <cfRule type="expression" dxfId="107" priority="113" stopIfTrue="1">
      <formula>IF(H1563-H1562&lt;&gt;1,1,0)</formula>
    </cfRule>
  </conditionalFormatting>
  <conditionalFormatting sqref="H1562:J1562">
    <cfRule type="expression" dxfId="106" priority="112" stopIfTrue="1">
      <formula>IF(H1563-H1562&lt;&gt;1,1,0)</formula>
    </cfRule>
  </conditionalFormatting>
  <conditionalFormatting sqref="K1562">
    <cfRule type="expression" dxfId="105" priority="111" stopIfTrue="1">
      <formula>IF(K1563-K1562&lt;&gt;1,1,0)</formula>
    </cfRule>
  </conditionalFormatting>
  <conditionalFormatting sqref="G1562">
    <cfRule type="expression" dxfId="104" priority="110" stopIfTrue="1">
      <formula>IF(G1563-G1562&lt;&gt;1,1,0)</formula>
    </cfRule>
  </conditionalFormatting>
  <conditionalFormatting sqref="H1563:J1563">
    <cfRule type="expression" dxfId="103" priority="109" stopIfTrue="1">
      <formula>IF(H1564-H1563&lt;&gt;1,1,0)</formula>
    </cfRule>
  </conditionalFormatting>
  <conditionalFormatting sqref="K1563">
    <cfRule type="expression" dxfId="102" priority="108" stopIfTrue="1">
      <formula>IF(K1564-K1563&lt;&gt;1,1,0)</formula>
    </cfRule>
  </conditionalFormatting>
  <conditionalFormatting sqref="G1563">
    <cfRule type="expression" dxfId="101" priority="107" stopIfTrue="1">
      <formula>IF(G1564-G1563&lt;&gt;1,1,0)</formula>
    </cfRule>
  </conditionalFormatting>
  <conditionalFormatting sqref="G1564:K1564">
    <cfRule type="expression" dxfId="100" priority="106" stopIfTrue="1">
      <formula>IF(G1565-G1564&lt;&gt;1,1,0)</formula>
    </cfRule>
  </conditionalFormatting>
  <conditionalFormatting sqref="H1565:J1565">
    <cfRule type="expression" dxfId="99" priority="105" stopIfTrue="1">
      <formula>IF(H1566-H1565&lt;&gt;1,1,0)</formula>
    </cfRule>
  </conditionalFormatting>
  <conditionalFormatting sqref="H1565:J1565">
    <cfRule type="expression" dxfId="98" priority="104" stopIfTrue="1">
      <formula>IF(H1566-H1565&lt;&gt;1,1,0)</formula>
    </cfRule>
  </conditionalFormatting>
  <conditionalFormatting sqref="K1565">
    <cfRule type="expression" dxfId="97" priority="103" stopIfTrue="1">
      <formula>IF(K1566-K1565&lt;&gt;1,1,0)</formula>
    </cfRule>
  </conditionalFormatting>
  <conditionalFormatting sqref="G1565">
    <cfRule type="expression" dxfId="96" priority="102" stopIfTrue="1">
      <formula>IF(G1566-G1565&lt;&gt;1,1,0)</formula>
    </cfRule>
  </conditionalFormatting>
  <conditionalFormatting sqref="H1566:J1566">
    <cfRule type="expression" dxfId="95" priority="101" stopIfTrue="1">
      <formula>IF(H1567-H1566&lt;&gt;1,1,0)</formula>
    </cfRule>
  </conditionalFormatting>
  <conditionalFormatting sqref="K1566">
    <cfRule type="expression" dxfId="94" priority="100" stopIfTrue="1">
      <formula>IF(K1567-K1566&lt;&gt;1,1,0)</formula>
    </cfRule>
  </conditionalFormatting>
  <conditionalFormatting sqref="G1566">
    <cfRule type="expression" dxfId="93" priority="99" stopIfTrue="1">
      <formula>IF(G1567-G1566&lt;&gt;1,1,0)</formula>
    </cfRule>
  </conditionalFormatting>
  <conditionalFormatting sqref="G1567:K1567">
    <cfRule type="expression" dxfId="92" priority="98" stopIfTrue="1">
      <formula>IF(G1568-G1567&lt;&gt;1,1,0)</formula>
    </cfRule>
  </conditionalFormatting>
  <conditionalFormatting sqref="H1568:J1568">
    <cfRule type="expression" dxfId="91" priority="97" stopIfTrue="1">
      <formula>IF(H1569-H1568&lt;&gt;1,1,0)</formula>
    </cfRule>
  </conditionalFormatting>
  <conditionalFormatting sqref="H1568:J1568">
    <cfRule type="expression" dxfId="90" priority="96" stopIfTrue="1">
      <formula>IF(H1569-H1568&lt;&gt;1,1,0)</formula>
    </cfRule>
  </conditionalFormatting>
  <conditionalFormatting sqref="K1568">
    <cfRule type="expression" dxfId="89" priority="95" stopIfTrue="1">
      <formula>IF(K1569-K1568&lt;&gt;1,1,0)</formula>
    </cfRule>
  </conditionalFormatting>
  <conditionalFormatting sqref="G1568">
    <cfRule type="expression" dxfId="88" priority="94" stopIfTrue="1">
      <formula>IF(G1569-G1568&lt;&gt;1,1,0)</formula>
    </cfRule>
  </conditionalFormatting>
  <conditionalFormatting sqref="H1569:J1569">
    <cfRule type="expression" dxfId="87" priority="93" stopIfTrue="1">
      <formula>IF(H1570-H1569&lt;&gt;1,1,0)</formula>
    </cfRule>
  </conditionalFormatting>
  <conditionalFormatting sqref="K1569">
    <cfRule type="expression" dxfId="86" priority="92" stopIfTrue="1">
      <formula>IF(K1570-K1569&lt;&gt;1,1,0)</formula>
    </cfRule>
  </conditionalFormatting>
  <conditionalFormatting sqref="G1569">
    <cfRule type="expression" dxfId="85" priority="91" stopIfTrue="1">
      <formula>IF(G1570-G1569&lt;&gt;1,1,0)</formula>
    </cfRule>
  </conditionalFormatting>
  <conditionalFormatting sqref="G1570:K1570">
    <cfRule type="expression" dxfId="84" priority="90" stopIfTrue="1">
      <formula>IF(G1571-G1570&lt;&gt;1,1,0)</formula>
    </cfRule>
  </conditionalFormatting>
  <conditionalFormatting sqref="H1571:J1571">
    <cfRule type="expression" dxfId="83" priority="89" stopIfTrue="1">
      <formula>IF(H1572-H1571&lt;&gt;1,1,0)</formula>
    </cfRule>
  </conditionalFormatting>
  <conditionalFormatting sqref="H1571:J1571">
    <cfRule type="expression" dxfId="82" priority="88" stopIfTrue="1">
      <formula>IF(H1572-H1571&lt;&gt;1,1,0)</formula>
    </cfRule>
  </conditionalFormatting>
  <conditionalFormatting sqref="K1571">
    <cfRule type="expression" dxfId="81" priority="87" stopIfTrue="1">
      <formula>IF(K1572-K1571&lt;&gt;1,1,0)</formula>
    </cfRule>
  </conditionalFormatting>
  <conditionalFormatting sqref="G1571">
    <cfRule type="expression" dxfId="80" priority="86" stopIfTrue="1">
      <formula>IF(G1572-G1571&lt;&gt;1,1,0)</formula>
    </cfRule>
  </conditionalFormatting>
  <conditionalFormatting sqref="H1572:J1572">
    <cfRule type="expression" dxfId="79" priority="85" stopIfTrue="1">
      <formula>IF(H1573-H1572&lt;&gt;1,1,0)</formula>
    </cfRule>
  </conditionalFormatting>
  <conditionalFormatting sqref="K1572">
    <cfRule type="expression" dxfId="78" priority="84" stopIfTrue="1">
      <formula>IF(K1573-K1572&lt;&gt;1,1,0)</formula>
    </cfRule>
  </conditionalFormatting>
  <conditionalFormatting sqref="G1572">
    <cfRule type="expression" dxfId="77" priority="83" stopIfTrue="1">
      <formula>IF(G1573-G1572&lt;&gt;1,1,0)</formula>
    </cfRule>
  </conditionalFormatting>
  <conditionalFormatting sqref="J364">
    <cfRule type="expression" dxfId="76" priority="80" stopIfTrue="1">
      <formula>IF(#REF!-J364&lt;&gt;1,1,0)</formula>
    </cfRule>
  </conditionalFormatting>
  <conditionalFormatting sqref="J370">
    <cfRule type="expression" dxfId="75" priority="81" stopIfTrue="1">
      <formula>IF(J377-J370&lt;&gt;1,1,0)</formula>
    </cfRule>
  </conditionalFormatting>
  <conditionalFormatting sqref="J368:J375">
    <cfRule type="expression" dxfId="74" priority="79" stopIfTrue="1">
      <formula>IF(J369-J368&lt;&gt;1,1,0)</formula>
    </cfRule>
  </conditionalFormatting>
  <conditionalFormatting sqref="J365">
    <cfRule type="expression" dxfId="73" priority="77" stopIfTrue="1">
      <formula>IF(#REF!-J365&lt;&gt;1,1,0)</formula>
    </cfRule>
  </conditionalFormatting>
  <conditionalFormatting sqref="J371">
    <cfRule type="expression" dxfId="72" priority="78" stopIfTrue="1">
      <formula>IF(J378-J371&lt;&gt;1,1,0)</formula>
    </cfRule>
  </conditionalFormatting>
  <conditionalFormatting sqref="K381">
    <cfRule type="expression" dxfId="71" priority="76" stopIfTrue="1">
      <formula>IF(#REF!-K381&lt;&gt;1,1,0)</formula>
    </cfRule>
  </conditionalFormatting>
  <conditionalFormatting sqref="K382">
    <cfRule type="expression" dxfId="70" priority="75" stopIfTrue="1">
      <formula>IF(#REF!-K382&lt;&gt;1,1,0)</formula>
    </cfRule>
  </conditionalFormatting>
  <conditionalFormatting sqref="J361">
    <cfRule type="expression" dxfId="69" priority="73" stopIfTrue="1">
      <formula>IF(#REF!-J361&lt;&gt;1,1,0)</formula>
    </cfRule>
  </conditionalFormatting>
  <conditionalFormatting sqref="J367">
    <cfRule type="expression" dxfId="68" priority="74" stopIfTrue="1">
      <formula>IF(J374-J367&lt;&gt;1,1,0)</formula>
    </cfRule>
  </conditionalFormatting>
  <conditionalFormatting sqref="J362">
    <cfRule type="expression" dxfId="67" priority="71" stopIfTrue="1">
      <formula>IF(#REF!-J362&lt;&gt;1,1,0)</formula>
    </cfRule>
  </conditionalFormatting>
  <conditionalFormatting sqref="J368">
    <cfRule type="expression" dxfId="66" priority="72" stopIfTrue="1">
      <formula>IF(J375-J368&lt;&gt;1,1,0)</formula>
    </cfRule>
  </conditionalFormatting>
  <conditionalFormatting sqref="J952:J976 J941:J948">
    <cfRule type="expression" dxfId="65" priority="68" stopIfTrue="1">
      <formula>IF(J942-J941&lt;&gt;1,1,0)</formula>
    </cfRule>
  </conditionalFormatting>
  <conditionalFormatting sqref="J949:J951">
    <cfRule type="expression" dxfId="64" priority="69" stopIfTrue="1">
      <formula>IF(J952-J949&lt;&gt;1,1,0)</formula>
    </cfRule>
  </conditionalFormatting>
  <conditionalFormatting sqref="J970 J950:J951">
    <cfRule type="expression" dxfId="63" priority="67" stopIfTrue="1">
      <formula>IF(J952-J950&lt;&gt;1,1,0)</formula>
    </cfRule>
  </conditionalFormatting>
  <conditionalFormatting sqref="J965:J973">
    <cfRule type="expression" dxfId="62" priority="70" stopIfTrue="1">
      <formula>IF(J969-J965&lt;&gt;1,1,0)</formula>
    </cfRule>
  </conditionalFormatting>
  <conditionalFormatting sqref="J969">
    <cfRule type="expression" dxfId="61" priority="66" stopIfTrue="1">
      <formula>IF(J971-J969&lt;&gt;1,1,0)</formula>
    </cfRule>
  </conditionalFormatting>
  <conditionalFormatting sqref="J969">
    <cfRule type="expression" dxfId="60" priority="65" stopIfTrue="1">
      <formula>IF(J971-J969&lt;&gt;1,1,0)</formula>
    </cfRule>
  </conditionalFormatting>
  <conditionalFormatting sqref="J968">
    <cfRule type="expression" dxfId="59" priority="64" stopIfTrue="1">
      <formula>IF(J970-J968&lt;&gt;1,1,0)</formula>
    </cfRule>
  </conditionalFormatting>
  <conditionalFormatting sqref="J972">
    <cfRule type="expression" dxfId="58" priority="63" stopIfTrue="1">
      <formula>IF(J974-J972&lt;&gt;1,1,0)</formula>
    </cfRule>
  </conditionalFormatting>
  <conditionalFormatting sqref="J971">
    <cfRule type="expression" dxfId="57" priority="62" stopIfTrue="1">
      <formula>IF(J973-J971&lt;&gt;1,1,0)</formula>
    </cfRule>
  </conditionalFormatting>
  <conditionalFormatting sqref="J971">
    <cfRule type="expression" dxfId="56" priority="61" stopIfTrue="1">
      <formula>IF(J973-J971&lt;&gt;1,1,0)</formula>
    </cfRule>
  </conditionalFormatting>
  <conditionalFormatting sqref="J970">
    <cfRule type="expression" dxfId="55" priority="60" stopIfTrue="1">
      <formula>IF(J972-J970&lt;&gt;1,1,0)</formula>
    </cfRule>
  </conditionalFormatting>
  <conditionalFormatting sqref="J971">
    <cfRule type="expression" dxfId="54" priority="59" stopIfTrue="1">
      <formula>IF(J973-J971&lt;&gt;1,1,0)</formula>
    </cfRule>
  </conditionalFormatting>
  <conditionalFormatting sqref="J970">
    <cfRule type="expression" dxfId="53" priority="58" stopIfTrue="1">
      <formula>IF(J972-J970&lt;&gt;1,1,0)</formula>
    </cfRule>
  </conditionalFormatting>
  <conditionalFormatting sqref="J970">
    <cfRule type="expression" dxfId="52" priority="57" stopIfTrue="1">
      <formula>IF(J972-J970&lt;&gt;1,1,0)</formula>
    </cfRule>
  </conditionalFormatting>
  <conditionalFormatting sqref="J969">
    <cfRule type="expression" dxfId="51" priority="56" stopIfTrue="1">
      <formula>IF(J971-J969&lt;&gt;1,1,0)</formula>
    </cfRule>
  </conditionalFormatting>
  <conditionalFormatting sqref="J973">
    <cfRule type="expression" dxfId="50" priority="55" stopIfTrue="1">
      <formula>IF(J975-J973&lt;&gt;1,1,0)</formula>
    </cfRule>
  </conditionalFormatting>
  <conditionalFormatting sqref="J972">
    <cfRule type="expression" dxfId="49" priority="54" stopIfTrue="1">
      <formula>IF(J974-J972&lt;&gt;1,1,0)</formula>
    </cfRule>
  </conditionalFormatting>
  <conditionalFormatting sqref="J972">
    <cfRule type="expression" dxfId="48" priority="53" stopIfTrue="1">
      <formula>IF(J974-J972&lt;&gt;1,1,0)</formula>
    </cfRule>
  </conditionalFormatting>
  <conditionalFormatting sqref="J971">
    <cfRule type="expression" dxfId="47" priority="52" stopIfTrue="1">
      <formula>IF(J973-J971&lt;&gt;1,1,0)</formula>
    </cfRule>
  </conditionalFormatting>
  <conditionalFormatting sqref="J685:J694 J696:J704">
    <cfRule type="expression" dxfId="46" priority="51" stopIfTrue="1">
      <formula>IF(J686-J685&lt;&gt;1,1,0)</formula>
    </cfRule>
  </conditionalFormatting>
  <conditionalFormatting sqref="J695">
    <cfRule type="expression" dxfId="45" priority="50" stopIfTrue="1">
      <formula>IF(J696-J695&lt;&gt;1,1,0)</formula>
    </cfRule>
  </conditionalFormatting>
  <conditionalFormatting sqref="J705">
    <cfRule type="expression" dxfId="44" priority="49" stopIfTrue="1">
      <formula>IF(J706-J705&lt;&gt;1,1,0)</formula>
    </cfRule>
  </conditionalFormatting>
  <conditionalFormatting sqref="J706:J708">
    <cfRule type="expression" dxfId="43" priority="48" stopIfTrue="1">
      <formula>IF(J707-J706&lt;&gt;1,1,0)</formula>
    </cfRule>
  </conditionalFormatting>
  <conditionalFormatting sqref="J949">
    <cfRule type="expression" dxfId="42" priority="47" stopIfTrue="1">
      <formula>IF(J951-J949&lt;&gt;1,1,0)</formula>
    </cfRule>
  </conditionalFormatting>
  <conditionalFormatting sqref="K844:K846">
    <cfRule type="expression" dxfId="41" priority="46" stopIfTrue="1">
      <formula>IF(K845-K844&lt;&gt;1,1,0)</formula>
    </cfRule>
  </conditionalFormatting>
  <conditionalFormatting sqref="J501">
    <cfRule type="expression" dxfId="40" priority="947" stopIfTrue="1">
      <formula>IF(#REF!-J501&lt;&gt;1,1,0)</formula>
    </cfRule>
  </conditionalFormatting>
  <conditionalFormatting sqref="J503 J395 J393 J391">
    <cfRule type="expression" dxfId="39" priority="950" stopIfTrue="1">
      <formula>IF(J390-J391&lt;&gt;1,1,0)</formula>
    </cfRule>
  </conditionalFormatting>
  <conditionalFormatting sqref="J369">
    <cfRule type="expression" dxfId="38" priority="45" stopIfTrue="1">
      <formula>IF(J376-J369&lt;&gt;1,1,0)</formula>
    </cfRule>
  </conditionalFormatting>
  <conditionalFormatting sqref="J371">
    <cfRule type="expression" dxfId="37" priority="44" stopIfTrue="1">
      <formula>IF(J378-J371&lt;&gt;1,1,0)</formula>
    </cfRule>
  </conditionalFormatting>
  <conditionalFormatting sqref="J370">
    <cfRule type="expression" dxfId="36" priority="43" stopIfTrue="1">
      <formula>IF(J377-J370&lt;&gt;1,1,0)</formula>
    </cfRule>
  </conditionalFormatting>
  <conditionalFormatting sqref="J187">
    <cfRule type="expression" dxfId="35" priority="42" stopIfTrue="1">
      <formula>IF(J188-J187&lt;&gt;1,1,0)</formula>
    </cfRule>
  </conditionalFormatting>
  <conditionalFormatting sqref="J190">
    <cfRule type="expression" dxfId="34" priority="41" stopIfTrue="1">
      <formula>IF(J191-J190&lt;&gt;1,1,0)</formula>
    </cfRule>
  </conditionalFormatting>
  <conditionalFormatting sqref="J193">
    <cfRule type="expression" dxfId="33" priority="40" stopIfTrue="1">
      <formula>IF(J194-J193&lt;&gt;1,1,0)</formula>
    </cfRule>
  </conditionalFormatting>
  <conditionalFormatting sqref="J196">
    <cfRule type="expression" dxfId="32" priority="39" stopIfTrue="1">
      <formula>IF(J197-J196&lt;&gt;1,1,0)</formula>
    </cfRule>
  </conditionalFormatting>
  <conditionalFormatting sqref="J199">
    <cfRule type="expression" dxfId="31" priority="38" stopIfTrue="1">
      <formula>IF(J200-J199&lt;&gt;1,1,0)</formula>
    </cfRule>
  </conditionalFormatting>
  <conditionalFormatting sqref="J202">
    <cfRule type="expression" dxfId="30" priority="37" stopIfTrue="1">
      <formula>IF(J203-J202&lt;&gt;1,1,0)</formula>
    </cfRule>
  </conditionalFormatting>
  <conditionalFormatting sqref="J372">
    <cfRule type="expression" dxfId="29" priority="36" stopIfTrue="1">
      <formula>IF(J379-J372&lt;&gt;1,1,0)</formula>
    </cfRule>
  </conditionalFormatting>
  <conditionalFormatting sqref="J372">
    <cfRule type="expression" dxfId="28" priority="35" stopIfTrue="1">
      <formula>IF(J379-J372&lt;&gt;1,1,0)</formula>
    </cfRule>
  </conditionalFormatting>
  <conditionalFormatting sqref="J374">
    <cfRule type="expression" dxfId="27" priority="34" stopIfTrue="1">
      <formula>IF(J381-J374&lt;&gt;1,1,0)</formula>
    </cfRule>
  </conditionalFormatting>
  <conditionalFormatting sqref="J374">
    <cfRule type="expression" dxfId="26" priority="33" stopIfTrue="1">
      <formula>IF(J381-J374&lt;&gt;1,1,0)</formula>
    </cfRule>
  </conditionalFormatting>
  <conditionalFormatting sqref="J376">
    <cfRule type="expression" dxfId="25" priority="32" stopIfTrue="1">
      <formula>IF(J383-J376&lt;&gt;1,1,0)</formula>
    </cfRule>
  </conditionalFormatting>
  <conditionalFormatting sqref="J376">
    <cfRule type="expression" dxfId="24" priority="31" stopIfTrue="1">
      <formula>IF(J377-J376&lt;&gt;1,1,0)</formula>
    </cfRule>
  </conditionalFormatting>
  <conditionalFormatting sqref="J376">
    <cfRule type="expression" dxfId="23" priority="30" stopIfTrue="1">
      <formula>IF(J383-J376&lt;&gt;1,1,0)</formula>
    </cfRule>
  </conditionalFormatting>
  <conditionalFormatting sqref="J378">
    <cfRule type="expression" dxfId="22" priority="29" stopIfTrue="1">
      <formula>IF(J385-J378&lt;&gt;1,1,0)</formula>
    </cfRule>
  </conditionalFormatting>
  <conditionalFormatting sqref="J378">
    <cfRule type="expression" dxfId="21" priority="28" stopIfTrue="1">
      <formula>IF(J379-J378&lt;&gt;1,1,0)</formula>
    </cfRule>
  </conditionalFormatting>
  <conditionalFormatting sqref="J378">
    <cfRule type="expression" dxfId="20" priority="27" stopIfTrue="1">
      <formula>IF(J385-J378&lt;&gt;1,1,0)</formula>
    </cfRule>
  </conditionalFormatting>
  <conditionalFormatting sqref="J380">
    <cfRule type="expression" dxfId="19" priority="26" stopIfTrue="1">
      <formula>IF(J387-J380&lt;&gt;1,1,0)</formula>
    </cfRule>
  </conditionalFormatting>
  <conditionalFormatting sqref="J380">
    <cfRule type="expression" dxfId="18" priority="25" stopIfTrue="1">
      <formula>IF(J381-J380&lt;&gt;1,1,0)</formula>
    </cfRule>
  </conditionalFormatting>
  <conditionalFormatting sqref="J380">
    <cfRule type="expression" dxfId="17" priority="24" stopIfTrue="1">
      <formula>IF(J387-J380&lt;&gt;1,1,0)</formula>
    </cfRule>
  </conditionalFormatting>
  <conditionalFormatting sqref="J382">
    <cfRule type="expression" dxfId="16" priority="22" stopIfTrue="1">
      <formula>IF(J383-J382&lt;&gt;1,1,0)</formula>
    </cfRule>
  </conditionalFormatting>
  <conditionalFormatting sqref="J384">
    <cfRule type="expression" dxfId="15" priority="19" stopIfTrue="1">
      <formula>IF(J385-J384&lt;&gt;1,1,0)</formula>
    </cfRule>
  </conditionalFormatting>
  <conditionalFormatting sqref="J386">
    <cfRule type="expression" dxfId="14" priority="16" stopIfTrue="1">
      <formula>IF(J387-J386&lt;&gt;1,1,0)</formula>
    </cfRule>
  </conditionalFormatting>
  <conditionalFormatting sqref="J390">
    <cfRule type="expression" dxfId="13" priority="11" stopIfTrue="1">
      <formula>IF(J397-J390&lt;&gt;1,1,0)</formula>
    </cfRule>
  </conditionalFormatting>
  <conditionalFormatting sqref="J390">
    <cfRule type="expression" dxfId="12" priority="9" stopIfTrue="1">
      <formula>IF(J397-J390&lt;&gt;1,1,0)</formula>
    </cfRule>
  </conditionalFormatting>
  <conditionalFormatting sqref="J392">
    <cfRule type="expression" dxfId="11" priority="8" stopIfTrue="1">
      <formula>IF(J399-J392&lt;&gt;1,1,0)</formula>
    </cfRule>
  </conditionalFormatting>
  <conditionalFormatting sqref="J392">
    <cfRule type="expression" dxfId="10" priority="6" stopIfTrue="1">
      <formula>IF(J399-J392&lt;&gt;1,1,0)</formula>
    </cfRule>
  </conditionalFormatting>
  <conditionalFormatting sqref="J394">
    <cfRule type="expression" dxfId="9" priority="5" stopIfTrue="1">
      <formula>IF(J401-J394&lt;&gt;1,1,0)</formula>
    </cfRule>
  </conditionalFormatting>
  <conditionalFormatting sqref="J394">
    <cfRule type="expression" dxfId="8" priority="3" stopIfTrue="1">
      <formula>IF(J401-J394&lt;&gt;1,1,0)</formula>
    </cfRule>
  </conditionalFormatting>
  <conditionalFormatting sqref="J394">
    <cfRule type="expression" dxfId="7" priority="954" stopIfTrue="1">
      <formula>IF(#REF!-J394&lt;&gt;1,1,0)</formula>
    </cfRule>
  </conditionalFormatting>
  <conditionalFormatting sqref="J388">
    <cfRule type="expression" dxfId="6" priority="957" stopIfTrue="1">
      <formula>IF(#REF!-J388&lt;&gt;1,1,0)</formula>
    </cfRule>
  </conditionalFormatting>
  <conditionalFormatting sqref="J389">
    <cfRule type="expression" dxfId="3" priority="1" stopIfTrue="1">
      <formula>IF(J390-J389&lt;&gt;1,1,0)</formula>
    </cfRule>
  </conditionalFormatting>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8"/>
  <sheetViews>
    <sheetView zoomScale="85" zoomScaleNormal="85" workbookViewId="0">
      <selection activeCell="D4" sqref="D4"/>
    </sheetView>
  </sheetViews>
  <sheetFormatPr defaultColWidth="9.140625" defaultRowHeight="15.75" x14ac:dyDescent="0.25"/>
  <cols>
    <col min="1" max="1" width="9.140625" style="163"/>
    <col min="2" max="2" width="9.5703125" style="163" customWidth="1"/>
    <col min="3" max="4" width="26.7109375" style="163" customWidth="1"/>
    <col min="5" max="16384" width="9.140625" style="163"/>
  </cols>
  <sheetData>
    <row r="1" spans="1:4" x14ac:dyDescent="0.25">
      <c r="A1" s="216" t="s">
        <v>97</v>
      </c>
      <c r="B1" s="216"/>
      <c r="C1" s="216"/>
      <c r="D1" s="216"/>
    </row>
    <row r="2" spans="1:4" ht="16.5" thickBot="1" x14ac:dyDescent="0.3"/>
    <row r="3" spans="1:4" x14ac:dyDescent="0.25">
      <c r="A3" s="164" t="s">
        <v>94</v>
      </c>
      <c r="B3" s="165" t="s">
        <v>93</v>
      </c>
      <c r="C3" s="166" t="s">
        <v>95</v>
      </c>
      <c r="D3" s="166" t="s">
        <v>96</v>
      </c>
    </row>
    <row r="4" spans="1:4" x14ac:dyDescent="0.25">
      <c r="A4" s="171"/>
      <c r="B4" s="169">
        <v>1</v>
      </c>
      <c r="C4" s="170" t="s">
        <v>16</v>
      </c>
      <c r="D4" s="170" t="s">
        <v>14</v>
      </c>
    </row>
    <row r="5" spans="1:4" x14ac:dyDescent="0.25">
      <c r="A5" s="172"/>
      <c r="B5" s="169">
        <v>2</v>
      </c>
      <c r="C5" s="170" t="s">
        <v>6</v>
      </c>
      <c r="D5" s="170" t="s">
        <v>15</v>
      </c>
    </row>
    <row r="6" spans="1:4" x14ac:dyDescent="0.25">
      <c r="A6" s="172" t="s">
        <v>112</v>
      </c>
      <c r="B6" s="169">
        <v>3</v>
      </c>
      <c r="C6" s="170" t="s">
        <v>23</v>
      </c>
      <c r="D6" s="170" t="s">
        <v>789</v>
      </c>
    </row>
    <row r="7" spans="1:4" x14ac:dyDescent="0.25">
      <c r="A7" s="172"/>
      <c r="B7" s="169">
        <v>4</v>
      </c>
      <c r="C7" s="170" t="s">
        <v>23</v>
      </c>
      <c r="D7" s="170"/>
    </row>
    <row r="8" spans="1:4" x14ac:dyDescent="0.25">
      <c r="A8" s="173"/>
      <c r="B8" s="169">
        <v>5</v>
      </c>
      <c r="C8" s="170"/>
      <c r="D8" s="170"/>
    </row>
    <row r="9" spans="1:4" x14ac:dyDescent="0.25">
      <c r="A9" s="174"/>
      <c r="B9" s="175">
        <v>1</v>
      </c>
      <c r="C9" s="176" t="s">
        <v>7</v>
      </c>
      <c r="D9" s="176" t="s">
        <v>103</v>
      </c>
    </row>
    <row r="10" spans="1:4" x14ac:dyDescent="0.25">
      <c r="A10" s="177"/>
      <c r="B10" s="175">
        <v>2</v>
      </c>
      <c r="C10" s="176" t="s">
        <v>6</v>
      </c>
      <c r="D10" s="176" t="s">
        <v>15</v>
      </c>
    </row>
    <row r="11" spans="1:4" x14ac:dyDescent="0.25">
      <c r="A11" s="177" t="s">
        <v>113</v>
      </c>
      <c r="B11" s="175">
        <v>3</v>
      </c>
      <c r="C11" s="176" t="s">
        <v>22</v>
      </c>
      <c r="D11" s="176" t="s">
        <v>789</v>
      </c>
    </row>
    <row r="12" spans="1:4" x14ac:dyDescent="0.25">
      <c r="A12" s="177"/>
      <c r="B12" s="175">
        <v>4</v>
      </c>
      <c r="C12" s="176" t="s">
        <v>130</v>
      </c>
      <c r="D12" s="176" t="s">
        <v>790</v>
      </c>
    </row>
    <row r="13" spans="1:4" x14ac:dyDescent="0.25">
      <c r="A13" s="178"/>
      <c r="B13" s="175">
        <v>5</v>
      </c>
      <c r="C13" s="176"/>
      <c r="D13" s="176"/>
    </row>
    <row r="14" spans="1:4" x14ac:dyDescent="0.25">
      <c r="A14" s="171"/>
      <c r="B14" s="169">
        <v>1</v>
      </c>
      <c r="C14" s="170" t="s">
        <v>23</v>
      </c>
      <c r="D14" s="170" t="s">
        <v>17</v>
      </c>
    </row>
    <row r="15" spans="1:4" x14ac:dyDescent="0.25">
      <c r="A15" s="172"/>
      <c r="B15" s="169">
        <v>2</v>
      </c>
      <c r="C15" s="170" t="s">
        <v>130</v>
      </c>
      <c r="D15" s="170" t="s">
        <v>434</v>
      </c>
    </row>
    <row r="16" spans="1:4" x14ac:dyDescent="0.25">
      <c r="A16" s="172" t="s">
        <v>114</v>
      </c>
      <c r="B16" s="169">
        <v>3</v>
      </c>
      <c r="C16" s="170" t="s">
        <v>6</v>
      </c>
      <c r="D16" s="170" t="s">
        <v>790</v>
      </c>
    </row>
    <row r="17" spans="1:4" x14ac:dyDescent="0.25">
      <c r="A17" s="172"/>
      <c r="B17" s="169">
        <v>4</v>
      </c>
      <c r="C17" s="170" t="s">
        <v>131</v>
      </c>
      <c r="D17" s="170" t="s">
        <v>18</v>
      </c>
    </row>
    <row r="18" spans="1:4" x14ac:dyDescent="0.25">
      <c r="A18" s="173"/>
      <c r="B18" s="169">
        <v>5</v>
      </c>
      <c r="C18" s="170"/>
      <c r="D18" s="170"/>
    </row>
    <row r="19" spans="1:4" x14ac:dyDescent="0.25">
      <c r="A19" s="174"/>
      <c r="B19" s="175">
        <v>1</v>
      </c>
      <c r="C19" s="176" t="s">
        <v>7</v>
      </c>
      <c r="D19" s="176" t="s">
        <v>134</v>
      </c>
    </row>
    <row r="20" spans="1:4" x14ac:dyDescent="0.25">
      <c r="A20" s="177"/>
      <c r="B20" s="175">
        <v>2</v>
      </c>
      <c r="C20" s="176" t="s">
        <v>6</v>
      </c>
      <c r="D20" s="176" t="s">
        <v>133</v>
      </c>
    </row>
    <row r="21" spans="1:4" x14ac:dyDescent="0.25">
      <c r="A21" s="177" t="s">
        <v>115</v>
      </c>
      <c r="B21" s="175">
        <v>3</v>
      </c>
      <c r="C21" s="176" t="s">
        <v>315</v>
      </c>
      <c r="D21" s="176" t="s">
        <v>789</v>
      </c>
    </row>
    <row r="22" spans="1:4" x14ac:dyDescent="0.25">
      <c r="A22" s="177"/>
      <c r="B22" s="175">
        <v>4</v>
      </c>
      <c r="C22" s="176" t="s">
        <v>107</v>
      </c>
      <c r="D22" s="176" t="s">
        <v>18</v>
      </c>
    </row>
    <row r="23" spans="1:4" x14ac:dyDescent="0.25">
      <c r="A23" s="178"/>
      <c r="B23" s="175">
        <v>5</v>
      </c>
      <c r="C23" s="176"/>
      <c r="D23" s="176"/>
    </row>
    <row r="24" spans="1:4" x14ac:dyDescent="0.25">
      <c r="A24" s="167"/>
      <c r="B24" s="169">
        <v>1</v>
      </c>
      <c r="C24" s="170" t="s">
        <v>314</v>
      </c>
      <c r="D24" s="170" t="s">
        <v>790</v>
      </c>
    </row>
    <row r="25" spans="1:4" x14ac:dyDescent="0.25">
      <c r="A25" s="167"/>
      <c r="B25" s="169">
        <v>2</v>
      </c>
      <c r="C25" s="170" t="s">
        <v>108</v>
      </c>
      <c r="D25" s="170" t="s">
        <v>126</v>
      </c>
    </row>
    <row r="26" spans="1:4" x14ac:dyDescent="0.25">
      <c r="A26" s="167" t="s">
        <v>116</v>
      </c>
      <c r="B26" s="169">
        <v>3</v>
      </c>
      <c r="C26" s="170" t="s">
        <v>6</v>
      </c>
      <c r="D26" s="170"/>
    </row>
    <row r="27" spans="1:4" x14ac:dyDescent="0.25">
      <c r="A27" s="167"/>
      <c r="B27" s="169">
        <v>4</v>
      </c>
      <c r="C27" s="170" t="s">
        <v>21</v>
      </c>
      <c r="D27" s="170"/>
    </row>
    <row r="28" spans="1:4" x14ac:dyDescent="0.25">
      <c r="A28" s="168"/>
      <c r="B28" s="169">
        <v>5</v>
      </c>
      <c r="C28" s="170"/>
      <c r="D28" s="170"/>
    </row>
  </sheetData>
  <sheetProtection algorithmName="SHA-512" hashValue="Te2ex8uhE9Hi6/VeJVmEAdrZwP3fUU0VLfF8+eJNmYTS+eeb/aEdc02jyph6dbuVhI0GYKeiffqZONPtxwlZiQ==" saltValue="i09w+XG/t8MivC4VXZEqsA==" spinCount="100000" sheet="1" objects="1" scenarios="1" selectLockedCells="1"/>
  <mergeCells count="1">
    <mergeCell ref="A1:D1"/>
  </mergeCells>
  <dataValidations count="1">
    <dataValidation type="list" allowBlank="1" showInputMessage="1" showErrorMessage="1" promptTitle="Hãy chọn môn/phân môn" prompt="Môn/ phân môn được lấy từ danh sách môn học trong SHEET DATA." sqref="C4:D28">
      <formula1>DSMonHoc</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H38"/>
  <sheetViews>
    <sheetView workbookViewId="0">
      <selection activeCell="B6" sqref="B6"/>
    </sheetView>
  </sheetViews>
  <sheetFormatPr defaultRowHeight="15" x14ac:dyDescent="0.2"/>
  <cols>
    <col min="1" max="1" width="3.85546875" style="151" bestFit="1" customWidth="1"/>
    <col min="2" max="7" width="11.85546875" style="151" customWidth="1"/>
    <col min="8" max="8" width="13.140625" style="156" customWidth="1"/>
    <col min="9" max="256" width="9.140625" style="151"/>
    <col min="257" max="257" width="3.85546875" style="151" bestFit="1" customWidth="1"/>
    <col min="258" max="263" width="11.85546875" style="151" customWidth="1"/>
    <col min="264" max="512" width="9.140625" style="151"/>
    <col min="513" max="513" width="3.85546875" style="151" bestFit="1" customWidth="1"/>
    <col min="514" max="519" width="11.85546875" style="151" customWidth="1"/>
    <col min="520" max="768" width="9.140625" style="151"/>
    <col min="769" max="769" width="3.85546875" style="151" bestFit="1" customWidth="1"/>
    <col min="770" max="775" width="11.85546875" style="151" customWidth="1"/>
    <col min="776" max="1024" width="9.140625" style="151"/>
    <col min="1025" max="1025" width="3.85546875" style="151" bestFit="1" customWidth="1"/>
    <col min="1026" max="1031" width="11.85546875" style="151" customWidth="1"/>
    <col min="1032" max="1280" width="9.140625" style="151"/>
    <col min="1281" max="1281" width="3.85546875" style="151" bestFit="1" customWidth="1"/>
    <col min="1282" max="1287" width="11.85546875" style="151" customWidth="1"/>
    <col min="1288" max="1536" width="9.140625" style="151"/>
    <col min="1537" max="1537" width="3.85546875" style="151" bestFit="1" customWidth="1"/>
    <col min="1538" max="1543" width="11.85546875" style="151" customWidth="1"/>
    <col min="1544" max="1792" width="9.140625" style="151"/>
    <col min="1793" max="1793" width="3.85546875" style="151" bestFit="1" customWidth="1"/>
    <col min="1794" max="1799" width="11.85546875" style="151" customWidth="1"/>
    <col min="1800" max="2048" width="9.140625" style="151"/>
    <col min="2049" max="2049" width="3.85546875" style="151" bestFit="1" customWidth="1"/>
    <col min="2050" max="2055" width="11.85546875" style="151" customWidth="1"/>
    <col min="2056" max="2304" width="9.140625" style="151"/>
    <col min="2305" max="2305" width="3.85546875" style="151" bestFit="1" customWidth="1"/>
    <col min="2306" max="2311" width="11.85546875" style="151" customWidth="1"/>
    <col min="2312" max="2560" width="9.140625" style="151"/>
    <col min="2561" max="2561" width="3.85546875" style="151" bestFit="1" customWidth="1"/>
    <col min="2562" max="2567" width="11.85546875" style="151" customWidth="1"/>
    <col min="2568" max="2816" width="9.140625" style="151"/>
    <col min="2817" max="2817" width="3.85546875" style="151" bestFit="1" customWidth="1"/>
    <col min="2818" max="2823" width="11.85546875" style="151" customWidth="1"/>
    <col min="2824" max="3072" width="9.140625" style="151"/>
    <col min="3073" max="3073" width="3.85546875" style="151" bestFit="1" customWidth="1"/>
    <col min="3074" max="3079" width="11.85546875" style="151" customWidth="1"/>
    <col min="3080" max="3328" width="9.140625" style="151"/>
    <col min="3329" max="3329" width="3.85546875" style="151" bestFit="1" customWidth="1"/>
    <col min="3330" max="3335" width="11.85546875" style="151" customWidth="1"/>
    <col min="3336" max="3584" width="9.140625" style="151"/>
    <col min="3585" max="3585" width="3.85546875" style="151" bestFit="1" customWidth="1"/>
    <col min="3586" max="3591" width="11.85546875" style="151" customWidth="1"/>
    <col min="3592" max="3840" width="9.140625" style="151"/>
    <col min="3841" max="3841" width="3.85546875" style="151" bestFit="1" customWidth="1"/>
    <col min="3842" max="3847" width="11.85546875" style="151" customWidth="1"/>
    <col min="3848" max="4096" width="9.140625" style="151"/>
    <col min="4097" max="4097" width="3.85546875" style="151" bestFit="1" customWidth="1"/>
    <col min="4098" max="4103" width="11.85546875" style="151" customWidth="1"/>
    <col min="4104" max="4352" width="9.140625" style="151"/>
    <col min="4353" max="4353" width="3.85546875" style="151" bestFit="1" customWidth="1"/>
    <col min="4354" max="4359" width="11.85546875" style="151" customWidth="1"/>
    <col min="4360" max="4608" width="9.140625" style="151"/>
    <col min="4609" max="4609" width="3.85546875" style="151" bestFit="1" customWidth="1"/>
    <col min="4610" max="4615" width="11.85546875" style="151" customWidth="1"/>
    <col min="4616" max="4864" width="9.140625" style="151"/>
    <col min="4865" max="4865" width="3.85546875" style="151" bestFit="1" customWidth="1"/>
    <col min="4866" max="4871" width="11.85546875" style="151" customWidth="1"/>
    <col min="4872" max="5120" width="9.140625" style="151"/>
    <col min="5121" max="5121" width="3.85546875" style="151" bestFit="1" customWidth="1"/>
    <col min="5122" max="5127" width="11.85546875" style="151" customWidth="1"/>
    <col min="5128" max="5376" width="9.140625" style="151"/>
    <col min="5377" max="5377" width="3.85546875" style="151" bestFit="1" customWidth="1"/>
    <col min="5378" max="5383" width="11.85546875" style="151" customWidth="1"/>
    <col min="5384" max="5632" width="9.140625" style="151"/>
    <col min="5633" max="5633" width="3.85546875" style="151" bestFit="1" customWidth="1"/>
    <col min="5634" max="5639" width="11.85546875" style="151" customWidth="1"/>
    <col min="5640" max="5888" width="9.140625" style="151"/>
    <col min="5889" max="5889" width="3.85546875" style="151" bestFit="1" customWidth="1"/>
    <col min="5890" max="5895" width="11.85546875" style="151" customWidth="1"/>
    <col min="5896" max="6144" width="9.140625" style="151"/>
    <col min="6145" max="6145" width="3.85546875" style="151" bestFit="1" customWidth="1"/>
    <col min="6146" max="6151" width="11.85546875" style="151" customWidth="1"/>
    <col min="6152" max="6400" width="9.140625" style="151"/>
    <col min="6401" max="6401" width="3.85546875" style="151" bestFit="1" customWidth="1"/>
    <col min="6402" max="6407" width="11.85546875" style="151" customWidth="1"/>
    <col min="6408" max="6656" width="9.140625" style="151"/>
    <col min="6657" max="6657" width="3.85546875" style="151" bestFit="1" customWidth="1"/>
    <col min="6658" max="6663" width="11.85546875" style="151" customWidth="1"/>
    <col min="6664" max="6912" width="9.140625" style="151"/>
    <col min="6913" max="6913" width="3.85546875" style="151" bestFit="1" customWidth="1"/>
    <col min="6914" max="6919" width="11.85546875" style="151" customWidth="1"/>
    <col min="6920" max="7168" width="9.140625" style="151"/>
    <col min="7169" max="7169" width="3.85546875" style="151" bestFit="1" customWidth="1"/>
    <col min="7170" max="7175" width="11.85546875" style="151" customWidth="1"/>
    <col min="7176" max="7424" width="9.140625" style="151"/>
    <col min="7425" max="7425" width="3.85546875" style="151" bestFit="1" customWidth="1"/>
    <col min="7426" max="7431" width="11.85546875" style="151" customWidth="1"/>
    <col min="7432" max="7680" width="9.140625" style="151"/>
    <col min="7681" max="7681" width="3.85546875" style="151" bestFit="1" customWidth="1"/>
    <col min="7682" max="7687" width="11.85546875" style="151" customWidth="1"/>
    <col min="7688" max="7936" width="9.140625" style="151"/>
    <col min="7937" max="7937" width="3.85546875" style="151" bestFit="1" customWidth="1"/>
    <col min="7938" max="7943" width="11.85546875" style="151" customWidth="1"/>
    <col min="7944" max="8192" width="9.140625" style="151"/>
    <col min="8193" max="8193" width="3.85546875" style="151" bestFit="1" customWidth="1"/>
    <col min="8194" max="8199" width="11.85546875" style="151" customWidth="1"/>
    <col min="8200" max="8448" width="9.140625" style="151"/>
    <col min="8449" max="8449" width="3.85546875" style="151" bestFit="1" customWidth="1"/>
    <col min="8450" max="8455" width="11.85546875" style="151" customWidth="1"/>
    <col min="8456" max="8704" width="9.140625" style="151"/>
    <col min="8705" max="8705" width="3.85546875" style="151" bestFit="1" customWidth="1"/>
    <col min="8706" max="8711" width="11.85546875" style="151" customWidth="1"/>
    <col min="8712" max="8960" width="9.140625" style="151"/>
    <col min="8961" max="8961" width="3.85546875" style="151" bestFit="1" customWidth="1"/>
    <col min="8962" max="8967" width="11.85546875" style="151" customWidth="1"/>
    <col min="8968" max="9216" width="9.140625" style="151"/>
    <col min="9217" max="9217" width="3.85546875" style="151" bestFit="1" customWidth="1"/>
    <col min="9218" max="9223" width="11.85546875" style="151" customWidth="1"/>
    <col min="9224" max="9472" width="9.140625" style="151"/>
    <col min="9473" max="9473" width="3.85546875" style="151" bestFit="1" customWidth="1"/>
    <col min="9474" max="9479" width="11.85546875" style="151" customWidth="1"/>
    <col min="9480" max="9728" width="9.140625" style="151"/>
    <col min="9729" max="9729" width="3.85546875" style="151" bestFit="1" customWidth="1"/>
    <col min="9730" max="9735" width="11.85546875" style="151" customWidth="1"/>
    <col min="9736" max="9984" width="9.140625" style="151"/>
    <col min="9985" max="9985" width="3.85546875" style="151" bestFit="1" customWidth="1"/>
    <col min="9986" max="9991" width="11.85546875" style="151" customWidth="1"/>
    <col min="9992" max="10240" width="9.140625" style="151"/>
    <col min="10241" max="10241" width="3.85546875" style="151" bestFit="1" customWidth="1"/>
    <col min="10242" max="10247" width="11.85546875" style="151" customWidth="1"/>
    <col min="10248" max="10496" width="9.140625" style="151"/>
    <col min="10497" max="10497" width="3.85546875" style="151" bestFit="1" customWidth="1"/>
    <col min="10498" max="10503" width="11.85546875" style="151" customWidth="1"/>
    <col min="10504" max="10752" width="9.140625" style="151"/>
    <col min="10753" max="10753" width="3.85546875" style="151" bestFit="1" customWidth="1"/>
    <col min="10754" max="10759" width="11.85546875" style="151" customWidth="1"/>
    <col min="10760" max="11008" width="9.140625" style="151"/>
    <col min="11009" max="11009" width="3.85546875" style="151" bestFit="1" customWidth="1"/>
    <col min="11010" max="11015" width="11.85546875" style="151" customWidth="1"/>
    <col min="11016" max="11264" width="9.140625" style="151"/>
    <col min="11265" max="11265" width="3.85546875" style="151" bestFit="1" customWidth="1"/>
    <col min="11266" max="11271" width="11.85546875" style="151" customWidth="1"/>
    <col min="11272" max="11520" width="9.140625" style="151"/>
    <col min="11521" max="11521" width="3.85546875" style="151" bestFit="1" customWidth="1"/>
    <col min="11522" max="11527" width="11.85546875" style="151" customWidth="1"/>
    <col min="11528" max="11776" width="9.140625" style="151"/>
    <col min="11777" max="11777" width="3.85546875" style="151" bestFit="1" customWidth="1"/>
    <col min="11778" max="11783" width="11.85546875" style="151" customWidth="1"/>
    <col min="11784" max="12032" width="9.140625" style="151"/>
    <col min="12033" max="12033" width="3.85546875" style="151" bestFit="1" customWidth="1"/>
    <col min="12034" max="12039" width="11.85546875" style="151" customWidth="1"/>
    <col min="12040" max="12288" width="9.140625" style="151"/>
    <col min="12289" max="12289" width="3.85546875" style="151" bestFit="1" customWidth="1"/>
    <col min="12290" max="12295" width="11.85546875" style="151" customWidth="1"/>
    <col min="12296" max="12544" width="9.140625" style="151"/>
    <col min="12545" max="12545" width="3.85546875" style="151" bestFit="1" customWidth="1"/>
    <col min="12546" max="12551" width="11.85546875" style="151" customWidth="1"/>
    <col min="12552" max="12800" width="9.140625" style="151"/>
    <col min="12801" max="12801" width="3.85546875" style="151" bestFit="1" customWidth="1"/>
    <col min="12802" max="12807" width="11.85546875" style="151" customWidth="1"/>
    <col min="12808" max="13056" width="9.140625" style="151"/>
    <col min="13057" max="13057" width="3.85546875" style="151" bestFit="1" customWidth="1"/>
    <col min="13058" max="13063" width="11.85546875" style="151" customWidth="1"/>
    <col min="13064" max="13312" width="9.140625" style="151"/>
    <col min="13313" max="13313" width="3.85546875" style="151" bestFit="1" customWidth="1"/>
    <col min="13314" max="13319" width="11.85546875" style="151" customWidth="1"/>
    <col min="13320" max="13568" width="9.140625" style="151"/>
    <col min="13569" max="13569" width="3.85546875" style="151" bestFit="1" customWidth="1"/>
    <col min="13570" max="13575" width="11.85546875" style="151" customWidth="1"/>
    <col min="13576" max="13824" width="9.140625" style="151"/>
    <col min="13825" max="13825" width="3.85546875" style="151" bestFit="1" customWidth="1"/>
    <col min="13826" max="13831" width="11.85546875" style="151" customWidth="1"/>
    <col min="13832" max="14080" width="9.140625" style="151"/>
    <col min="14081" max="14081" width="3.85546875" style="151" bestFit="1" customWidth="1"/>
    <col min="14082" max="14087" width="11.85546875" style="151" customWidth="1"/>
    <col min="14088" max="14336" width="9.140625" style="151"/>
    <col min="14337" max="14337" width="3.85546875" style="151" bestFit="1" customWidth="1"/>
    <col min="14338" max="14343" width="11.85546875" style="151" customWidth="1"/>
    <col min="14344" max="14592" width="9.140625" style="151"/>
    <col min="14593" max="14593" width="3.85546875" style="151" bestFit="1" customWidth="1"/>
    <col min="14594" max="14599" width="11.85546875" style="151" customWidth="1"/>
    <col min="14600" max="14848" width="9.140625" style="151"/>
    <col min="14849" max="14849" width="3.85546875" style="151" bestFit="1" customWidth="1"/>
    <col min="14850" max="14855" width="11.85546875" style="151" customWidth="1"/>
    <col min="14856" max="15104" width="9.140625" style="151"/>
    <col min="15105" max="15105" width="3.85546875" style="151" bestFit="1" customWidth="1"/>
    <col min="15106" max="15111" width="11.85546875" style="151" customWidth="1"/>
    <col min="15112" max="15360" width="9.140625" style="151"/>
    <col min="15361" max="15361" width="3.85546875" style="151" bestFit="1" customWidth="1"/>
    <col min="15362" max="15367" width="11.85546875" style="151" customWidth="1"/>
    <col min="15368" max="15616" width="9.140625" style="151"/>
    <col min="15617" max="15617" width="3.85546875" style="151" bestFit="1" customWidth="1"/>
    <col min="15618" max="15623" width="11.85546875" style="151" customWidth="1"/>
    <col min="15624" max="15872" width="9.140625" style="151"/>
    <col min="15873" max="15873" width="3.85546875" style="151" bestFit="1" customWidth="1"/>
    <col min="15874" max="15879" width="11.85546875" style="151" customWidth="1"/>
    <col min="15880" max="16128" width="9.140625" style="151"/>
    <col min="16129" max="16129" width="3.85546875" style="151" bestFit="1" customWidth="1"/>
    <col min="16130" max="16135" width="11.85546875" style="151" customWidth="1"/>
    <col min="16136" max="16384" width="9.140625" style="151"/>
  </cols>
  <sheetData>
    <row r="1" spans="1:8" x14ac:dyDescent="0.2">
      <c r="A1" s="159" t="s">
        <v>100</v>
      </c>
    </row>
    <row r="2" spans="1:8" ht="15.75" x14ac:dyDescent="0.25">
      <c r="B2" s="161">
        <f>'LICH BAO GIANG'!$U$1</f>
        <v>44081</v>
      </c>
      <c r="H2" s="160"/>
    </row>
    <row r="3" spans="1:8" ht="15.75" x14ac:dyDescent="0.25">
      <c r="A3" s="152"/>
      <c r="B3" s="153" t="s">
        <v>32</v>
      </c>
      <c r="C3" s="153" t="s">
        <v>87</v>
      </c>
      <c r="D3" s="153" t="s">
        <v>88</v>
      </c>
      <c r="E3" s="153" t="s">
        <v>89</v>
      </c>
      <c r="F3" s="153" t="s">
        <v>90</v>
      </c>
      <c r="G3" s="153" t="s">
        <v>91</v>
      </c>
      <c r="H3" s="157" t="s">
        <v>99</v>
      </c>
    </row>
    <row r="4" spans="1:8" ht="15.75" x14ac:dyDescent="0.2">
      <c r="A4" s="152">
        <v>1</v>
      </c>
      <c r="B4" s="154">
        <f>$B$2+(A4-1)*7+H4</f>
        <v>44081</v>
      </c>
      <c r="C4" s="155">
        <f>B4</f>
        <v>44081</v>
      </c>
      <c r="D4" s="155">
        <f t="shared" ref="D4:G19" si="0">C4+1</f>
        <v>44082</v>
      </c>
      <c r="E4" s="155">
        <f t="shared" si="0"/>
        <v>44083</v>
      </c>
      <c r="F4" s="155">
        <f t="shared" si="0"/>
        <v>44084</v>
      </c>
      <c r="G4" s="155">
        <f t="shared" si="0"/>
        <v>44085</v>
      </c>
      <c r="H4" s="158">
        <v>0</v>
      </c>
    </row>
    <row r="5" spans="1:8" ht="15.75" x14ac:dyDescent="0.2">
      <c r="A5" s="152">
        <v>2</v>
      </c>
      <c r="B5" s="154">
        <f t="shared" ref="B5:B38" si="1">$B$2+(A5-1)*7+H5</f>
        <v>44088</v>
      </c>
      <c r="C5" s="155">
        <f t="shared" ref="C5:C38" si="2">B5</f>
        <v>44088</v>
      </c>
      <c r="D5" s="155">
        <f t="shared" si="0"/>
        <v>44089</v>
      </c>
      <c r="E5" s="155">
        <f t="shared" si="0"/>
        <v>44090</v>
      </c>
      <c r="F5" s="155">
        <f t="shared" si="0"/>
        <v>44091</v>
      </c>
      <c r="G5" s="155">
        <f t="shared" si="0"/>
        <v>44092</v>
      </c>
      <c r="H5" s="158">
        <v>0</v>
      </c>
    </row>
    <row r="6" spans="1:8" ht="15.75" x14ac:dyDescent="0.2">
      <c r="A6" s="152">
        <v>3</v>
      </c>
      <c r="B6" s="154">
        <f t="shared" si="1"/>
        <v>44095</v>
      </c>
      <c r="C6" s="155">
        <f t="shared" si="2"/>
        <v>44095</v>
      </c>
      <c r="D6" s="155">
        <f t="shared" si="0"/>
        <v>44096</v>
      </c>
      <c r="E6" s="155">
        <f t="shared" si="0"/>
        <v>44097</v>
      </c>
      <c r="F6" s="155">
        <f t="shared" si="0"/>
        <v>44098</v>
      </c>
      <c r="G6" s="155">
        <f t="shared" si="0"/>
        <v>44099</v>
      </c>
      <c r="H6" s="158">
        <v>0</v>
      </c>
    </row>
    <row r="7" spans="1:8" ht="15.75" x14ac:dyDescent="0.2">
      <c r="A7" s="152">
        <v>4</v>
      </c>
      <c r="B7" s="154">
        <f t="shared" si="1"/>
        <v>44102</v>
      </c>
      <c r="C7" s="155">
        <f t="shared" si="2"/>
        <v>44102</v>
      </c>
      <c r="D7" s="155">
        <f t="shared" si="0"/>
        <v>44103</v>
      </c>
      <c r="E7" s="155">
        <f t="shared" si="0"/>
        <v>44104</v>
      </c>
      <c r="F7" s="155">
        <f t="shared" si="0"/>
        <v>44105</v>
      </c>
      <c r="G7" s="155">
        <f t="shared" si="0"/>
        <v>44106</v>
      </c>
      <c r="H7" s="158">
        <v>0</v>
      </c>
    </row>
    <row r="8" spans="1:8" ht="15.75" x14ac:dyDescent="0.2">
      <c r="A8" s="152">
        <v>5</v>
      </c>
      <c r="B8" s="154">
        <f t="shared" si="1"/>
        <v>44109</v>
      </c>
      <c r="C8" s="155">
        <f t="shared" si="2"/>
        <v>44109</v>
      </c>
      <c r="D8" s="155">
        <f t="shared" si="0"/>
        <v>44110</v>
      </c>
      <c r="E8" s="155">
        <f t="shared" si="0"/>
        <v>44111</v>
      </c>
      <c r="F8" s="155">
        <f t="shared" si="0"/>
        <v>44112</v>
      </c>
      <c r="G8" s="155">
        <f t="shared" si="0"/>
        <v>44113</v>
      </c>
      <c r="H8" s="158">
        <v>0</v>
      </c>
    </row>
    <row r="9" spans="1:8" ht="15.75" x14ac:dyDescent="0.2">
      <c r="A9" s="152">
        <v>6</v>
      </c>
      <c r="B9" s="154">
        <f t="shared" si="1"/>
        <v>44116</v>
      </c>
      <c r="C9" s="155">
        <f t="shared" si="2"/>
        <v>44116</v>
      </c>
      <c r="D9" s="155">
        <f t="shared" si="0"/>
        <v>44117</v>
      </c>
      <c r="E9" s="155">
        <f t="shared" si="0"/>
        <v>44118</v>
      </c>
      <c r="F9" s="155">
        <f t="shared" si="0"/>
        <v>44119</v>
      </c>
      <c r="G9" s="155">
        <f t="shared" si="0"/>
        <v>44120</v>
      </c>
      <c r="H9" s="158">
        <v>0</v>
      </c>
    </row>
    <row r="10" spans="1:8" ht="15.75" x14ac:dyDescent="0.2">
      <c r="A10" s="152">
        <v>7</v>
      </c>
      <c r="B10" s="154">
        <f t="shared" si="1"/>
        <v>44123</v>
      </c>
      <c r="C10" s="155">
        <f t="shared" si="2"/>
        <v>44123</v>
      </c>
      <c r="D10" s="155">
        <f t="shared" si="0"/>
        <v>44124</v>
      </c>
      <c r="E10" s="155">
        <f t="shared" si="0"/>
        <v>44125</v>
      </c>
      <c r="F10" s="155">
        <f t="shared" si="0"/>
        <v>44126</v>
      </c>
      <c r="G10" s="155">
        <f t="shared" si="0"/>
        <v>44127</v>
      </c>
      <c r="H10" s="158">
        <v>0</v>
      </c>
    </row>
    <row r="11" spans="1:8" ht="15.75" x14ac:dyDescent="0.2">
      <c r="A11" s="152">
        <v>8</v>
      </c>
      <c r="B11" s="154">
        <f t="shared" si="1"/>
        <v>44130</v>
      </c>
      <c r="C11" s="155">
        <f t="shared" si="2"/>
        <v>44130</v>
      </c>
      <c r="D11" s="155">
        <f t="shared" si="0"/>
        <v>44131</v>
      </c>
      <c r="E11" s="155">
        <f t="shared" si="0"/>
        <v>44132</v>
      </c>
      <c r="F11" s="155">
        <f t="shared" si="0"/>
        <v>44133</v>
      </c>
      <c r="G11" s="155">
        <f t="shared" si="0"/>
        <v>44134</v>
      </c>
      <c r="H11" s="158">
        <v>0</v>
      </c>
    </row>
    <row r="12" spans="1:8" ht="15.75" x14ac:dyDescent="0.2">
      <c r="A12" s="152">
        <v>9</v>
      </c>
      <c r="B12" s="154">
        <f t="shared" si="1"/>
        <v>44137</v>
      </c>
      <c r="C12" s="155">
        <f t="shared" si="2"/>
        <v>44137</v>
      </c>
      <c r="D12" s="155">
        <f t="shared" si="0"/>
        <v>44138</v>
      </c>
      <c r="E12" s="155">
        <f t="shared" si="0"/>
        <v>44139</v>
      </c>
      <c r="F12" s="155">
        <f t="shared" si="0"/>
        <v>44140</v>
      </c>
      <c r="G12" s="155">
        <f t="shared" si="0"/>
        <v>44141</v>
      </c>
      <c r="H12" s="158">
        <v>0</v>
      </c>
    </row>
    <row r="13" spans="1:8" ht="15.75" x14ac:dyDescent="0.2">
      <c r="A13" s="152">
        <v>10</v>
      </c>
      <c r="B13" s="154">
        <f t="shared" si="1"/>
        <v>44144</v>
      </c>
      <c r="C13" s="155">
        <f t="shared" si="2"/>
        <v>44144</v>
      </c>
      <c r="D13" s="155">
        <f t="shared" si="0"/>
        <v>44145</v>
      </c>
      <c r="E13" s="155">
        <f t="shared" si="0"/>
        <v>44146</v>
      </c>
      <c r="F13" s="155">
        <f t="shared" si="0"/>
        <v>44147</v>
      </c>
      <c r="G13" s="155">
        <f t="shared" si="0"/>
        <v>44148</v>
      </c>
      <c r="H13" s="158">
        <v>0</v>
      </c>
    </row>
    <row r="14" spans="1:8" ht="15.75" x14ac:dyDescent="0.2">
      <c r="A14" s="152">
        <v>11</v>
      </c>
      <c r="B14" s="154">
        <f t="shared" si="1"/>
        <v>44151</v>
      </c>
      <c r="C14" s="155">
        <f t="shared" si="2"/>
        <v>44151</v>
      </c>
      <c r="D14" s="155">
        <f t="shared" si="0"/>
        <v>44152</v>
      </c>
      <c r="E14" s="155">
        <f t="shared" si="0"/>
        <v>44153</v>
      </c>
      <c r="F14" s="155">
        <f t="shared" si="0"/>
        <v>44154</v>
      </c>
      <c r="G14" s="155">
        <f t="shared" si="0"/>
        <v>44155</v>
      </c>
      <c r="H14" s="158">
        <v>0</v>
      </c>
    </row>
    <row r="15" spans="1:8" ht="15.75" x14ac:dyDescent="0.2">
      <c r="A15" s="152">
        <v>12</v>
      </c>
      <c r="B15" s="154">
        <f t="shared" si="1"/>
        <v>44158</v>
      </c>
      <c r="C15" s="155">
        <f t="shared" si="2"/>
        <v>44158</v>
      </c>
      <c r="D15" s="155">
        <f t="shared" si="0"/>
        <v>44159</v>
      </c>
      <c r="E15" s="155">
        <f t="shared" si="0"/>
        <v>44160</v>
      </c>
      <c r="F15" s="155">
        <f t="shared" si="0"/>
        <v>44161</v>
      </c>
      <c r="G15" s="155">
        <f t="shared" si="0"/>
        <v>44162</v>
      </c>
      <c r="H15" s="158">
        <v>0</v>
      </c>
    </row>
    <row r="16" spans="1:8" ht="15.75" x14ac:dyDescent="0.2">
      <c r="A16" s="152">
        <v>13</v>
      </c>
      <c r="B16" s="154">
        <f t="shared" si="1"/>
        <v>44165</v>
      </c>
      <c r="C16" s="155">
        <f t="shared" si="2"/>
        <v>44165</v>
      </c>
      <c r="D16" s="155">
        <f t="shared" si="0"/>
        <v>44166</v>
      </c>
      <c r="E16" s="155">
        <f t="shared" si="0"/>
        <v>44167</v>
      </c>
      <c r="F16" s="155">
        <f t="shared" si="0"/>
        <v>44168</v>
      </c>
      <c r="G16" s="155">
        <f t="shared" si="0"/>
        <v>44169</v>
      </c>
      <c r="H16" s="158">
        <v>0</v>
      </c>
    </row>
    <row r="17" spans="1:8" ht="15.75" x14ac:dyDescent="0.2">
      <c r="A17" s="152">
        <v>14</v>
      </c>
      <c r="B17" s="154">
        <f t="shared" si="1"/>
        <v>44172</v>
      </c>
      <c r="C17" s="155">
        <f t="shared" si="2"/>
        <v>44172</v>
      </c>
      <c r="D17" s="155">
        <f t="shared" si="0"/>
        <v>44173</v>
      </c>
      <c r="E17" s="155">
        <f t="shared" si="0"/>
        <v>44174</v>
      </c>
      <c r="F17" s="155">
        <f t="shared" si="0"/>
        <v>44175</v>
      </c>
      <c r="G17" s="155">
        <f t="shared" si="0"/>
        <v>44176</v>
      </c>
      <c r="H17" s="158">
        <v>0</v>
      </c>
    </row>
    <row r="18" spans="1:8" ht="15.75" x14ac:dyDescent="0.2">
      <c r="A18" s="152">
        <v>15</v>
      </c>
      <c r="B18" s="154">
        <f t="shared" si="1"/>
        <v>44179</v>
      </c>
      <c r="C18" s="155">
        <f t="shared" si="2"/>
        <v>44179</v>
      </c>
      <c r="D18" s="155">
        <f t="shared" si="0"/>
        <v>44180</v>
      </c>
      <c r="E18" s="155">
        <f t="shared" si="0"/>
        <v>44181</v>
      </c>
      <c r="F18" s="155">
        <f t="shared" si="0"/>
        <v>44182</v>
      </c>
      <c r="G18" s="155">
        <f t="shared" si="0"/>
        <v>44183</v>
      </c>
      <c r="H18" s="158">
        <v>0</v>
      </c>
    </row>
    <row r="19" spans="1:8" ht="15.75" x14ac:dyDescent="0.2">
      <c r="A19" s="152">
        <v>16</v>
      </c>
      <c r="B19" s="154">
        <f t="shared" si="1"/>
        <v>44186</v>
      </c>
      <c r="C19" s="155">
        <f t="shared" si="2"/>
        <v>44186</v>
      </c>
      <c r="D19" s="155">
        <f t="shared" si="0"/>
        <v>44187</v>
      </c>
      <c r="E19" s="155">
        <f t="shared" si="0"/>
        <v>44188</v>
      </c>
      <c r="F19" s="155">
        <f t="shared" si="0"/>
        <v>44189</v>
      </c>
      <c r="G19" s="155">
        <f t="shared" si="0"/>
        <v>44190</v>
      </c>
      <c r="H19" s="158">
        <v>0</v>
      </c>
    </row>
    <row r="20" spans="1:8" ht="15.75" x14ac:dyDescent="0.2">
      <c r="A20" s="152">
        <v>17</v>
      </c>
      <c r="B20" s="154">
        <f t="shared" si="1"/>
        <v>44193</v>
      </c>
      <c r="C20" s="155">
        <f t="shared" si="2"/>
        <v>44193</v>
      </c>
      <c r="D20" s="155">
        <f t="shared" ref="D20:G35" si="3">C20+1</f>
        <v>44194</v>
      </c>
      <c r="E20" s="155">
        <f t="shared" si="3"/>
        <v>44195</v>
      </c>
      <c r="F20" s="155">
        <f t="shared" si="3"/>
        <v>44196</v>
      </c>
      <c r="G20" s="155">
        <f t="shared" si="3"/>
        <v>44197</v>
      </c>
      <c r="H20" s="158">
        <v>0</v>
      </c>
    </row>
    <row r="21" spans="1:8" ht="15.75" x14ac:dyDescent="0.2">
      <c r="A21" s="152">
        <v>18</v>
      </c>
      <c r="B21" s="154">
        <f t="shared" si="1"/>
        <v>44200</v>
      </c>
      <c r="C21" s="155">
        <f t="shared" si="2"/>
        <v>44200</v>
      </c>
      <c r="D21" s="155">
        <f t="shared" si="3"/>
        <v>44201</v>
      </c>
      <c r="E21" s="155">
        <f t="shared" si="3"/>
        <v>44202</v>
      </c>
      <c r="F21" s="155">
        <f t="shared" si="3"/>
        <v>44203</v>
      </c>
      <c r="G21" s="155">
        <f t="shared" si="3"/>
        <v>44204</v>
      </c>
      <c r="H21" s="158">
        <v>0</v>
      </c>
    </row>
    <row r="22" spans="1:8" ht="15.75" x14ac:dyDescent="0.2">
      <c r="A22" s="152">
        <v>19</v>
      </c>
      <c r="B22" s="154">
        <f t="shared" si="1"/>
        <v>44207</v>
      </c>
      <c r="C22" s="155">
        <f t="shared" si="2"/>
        <v>44207</v>
      </c>
      <c r="D22" s="155">
        <f t="shared" si="3"/>
        <v>44208</v>
      </c>
      <c r="E22" s="155">
        <f t="shared" si="3"/>
        <v>44209</v>
      </c>
      <c r="F22" s="155">
        <f t="shared" si="3"/>
        <v>44210</v>
      </c>
      <c r="G22" s="155">
        <f t="shared" si="3"/>
        <v>44211</v>
      </c>
      <c r="H22" s="158">
        <v>0</v>
      </c>
    </row>
    <row r="23" spans="1:8" ht="15.75" x14ac:dyDescent="0.2">
      <c r="A23" s="152">
        <v>20</v>
      </c>
      <c r="B23" s="154">
        <f t="shared" si="1"/>
        <v>44214</v>
      </c>
      <c r="C23" s="155">
        <f t="shared" si="2"/>
        <v>44214</v>
      </c>
      <c r="D23" s="155">
        <f t="shared" si="3"/>
        <v>44215</v>
      </c>
      <c r="E23" s="155">
        <f t="shared" si="3"/>
        <v>44216</v>
      </c>
      <c r="F23" s="155">
        <f t="shared" si="3"/>
        <v>44217</v>
      </c>
      <c r="G23" s="155">
        <f t="shared" si="3"/>
        <v>44218</v>
      </c>
      <c r="H23" s="158">
        <v>0</v>
      </c>
    </row>
    <row r="24" spans="1:8" ht="15.75" x14ac:dyDescent="0.2">
      <c r="A24" s="152">
        <v>21</v>
      </c>
      <c r="B24" s="154">
        <f t="shared" si="1"/>
        <v>44221</v>
      </c>
      <c r="C24" s="155">
        <f t="shared" si="2"/>
        <v>44221</v>
      </c>
      <c r="D24" s="155">
        <f t="shared" si="3"/>
        <v>44222</v>
      </c>
      <c r="E24" s="155">
        <f t="shared" si="3"/>
        <v>44223</v>
      </c>
      <c r="F24" s="155">
        <f t="shared" si="3"/>
        <v>44224</v>
      </c>
      <c r="G24" s="155">
        <f t="shared" si="3"/>
        <v>44225</v>
      </c>
      <c r="H24" s="158">
        <v>0</v>
      </c>
    </row>
    <row r="25" spans="1:8" ht="15.75" x14ac:dyDescent="0.2">
      <c r="A25" s="152">
        <v>22</v>
      </c>
      <c r="B25" s="154">
        <f t="shared" si="1"/>
        <v>44228</v>
      </c>
      <c r="C25" s="155">
        <f t="shared" si="2"/>
        <v>44228</v>
      </c>
      <c r="D25" s="155">
        <f t="shared" si="3"/>
        <v>44229</v>
      </c>
      <c r="E25" s="155">
        <f t="shared" si="3"/>
        <v>44230</v>
      </c>
      <c r="F25" s="155">
        <f t="shared" si="3"/>
        <v>44231</v>
      </c>
      <c r="G25" s="155">
        <f t="shared" si="3"/>
        <v>44232</v>
      </c>
      <c r="H25" s="158">
        <v>0</v>
      </c>
    </row>
    <row r="26" spans="1:8" ht="15.75" x14ac:dyDescent="0.2">
      <c r="A26" s="152">
        <v>23</v>
      </c>
      <c r="B26" s="154">
        <f t="shared" si="1"/>
        <v>44235</v>
      </c>
      <c r="C26" s="155">
        <f t="shared" si="2"/>
        <v>44235</v>
      </c>
      <c r="D26" s="155">
        <f t="shared" si="3"/>
        <v>44236</v>
      </c>
      <c r="E26" s="155">
        <f t="shared" si="3"/>
        <v>44237</v>
      </c>
      <c r="F26" s="155">
        <f t="shared" si="3"/>
        <v>44238</v>
      </c>
      <c r="G26" s="155">
        <f t="shared" si="3"/>
        <v>44239</v>
      </c>
      <c r="H26" s="158">
        <v>0</v>
      </c>
    </row>
    <row r="27" spans="1:8" ht="15.75" x14ac:dyDescent="0.2">
      <c r="A27" s="152">
        <v>24</v>
      </c>
      <c r="B27" s="154">
        <f t="shared" si="1"/>
        <v>44242</v>
      </c>
      <c r="C27" s="155">
        <f t="shared" si="2"/>
        <v>44242</v>
      </c>
      <c r="D27" s="155">
        <f t="shared" si="3"/>
        <v>44243</v>
      </c>
      <c r="E27" s="155">
        <f t="shared" si="3"/>
        <v>44244</v>
      </c>
      <c r="F27" s="155">
        <f t="shared" si="3"/>
        <v>44245</v>
      </c>
      <c r="G27" s="155">
        <f t="shared" si="3"/>
        <v>44246</v>
      </c>
      <c r="H27" s="158">
        <v>0</v>
      </c>
    </row>
    <row r="28" spans="1:8" ht="15.75" x14ac:dyDescent="0.2">
      <c r="A28" s="152">
        <v>25</v>
      </c>
      <c r="B28" s="154">
        <f t="shared" si="1"/>
        <v>44249</v>
      </c>
      <c r="C28" s="155">
        <f t="shared" si="2"/>
        <v>44249</v>
      </c>
      <c r="D28" s="155">
        <f t="shared" si="3"/>
        <v>44250</v>
      </c>
      <c r="E28" s="155">
        <f t="shared" si="3"/>
        <v>44251</v>
      </c>
      <c r="F28" s="155">
        <f t="shared" si="3"/>
        <v>44252</v>
      </c>
      <c r="G28" s="155">
        <f t="shared" si="3"/>
        <v>44253</v>
      </c>
      <c r="H28" s="158">
        <v>0</v>
      </c>
    </row>
    <row r="29" spans="1:8" ht="15.75" x14ac:dyDescent="0.2">
      <c r="A29" s="152">
        <v>26</v>
      </c>
      <c r="B29" s="154">
        <f t="shared" si="1"/>
        <v>44256</v>
      </c>
      <c r="C29" s="155">
        <f t="shared" si="2"/>
        <v>44256</v>
      </c>
      <c r="D29" s="155">
        <f t="shared" si="3"/>
        <v>44257</v>
      </c>
      <c r="E29" s="155">
        <f t="shared" si="3"/>
        <v>44258</v>
      </c>
      <c r="F29" s="155">
        <f t="shared" si="3"/>
        <v>44259</v>
      </c>
      <c r="G29" s="155">
        <f t="shared" si="3"/>
        <v>44260</v>
      </c>
      <c r="H29" s="158">
        <v>0</v>
      </c>
    </row>
    <row r="30" spans="1:8" ht="15.75" x14ac:dyDescent="0.2">
      <c r="A30" s="152">
        <v>27</v>
      </c>
      <c r="B30" s="154">
        <f t="shared" si="1"/>
        <v>44263</v>
      </c>
      <c r="C30" s="155">
        <f t="shared" si="2"/>
        <v>44263</v>
      </c>
      <c r="D30" s="155">
        <f t="shared" si="3"/>
        <v>44264</v>
      </c>
      <c r="E30" s="155">
        <f t="shared" si="3"/>
        <v>44265</v>
      </c>
      <c r="F30" s="155">
        <f t="shared" si="3"/>
        <v>44266</v>
      </c>
      <c r="G30" s="155">
        <f t="shared" si="3"/>
        <v>44267</v>
      </c>
      <c r="H30" s="158">
        <v>0</v>
      </c>
    </row>
    <row r="31" spans="1:8" ht="15.75" x14ac:dyDescent="0.2">
      <c r="A31" s="152">
        <v>28</v>
      </c>
      <c r="B31" s="154">
        <f t="shared" si="1"/>
        <v>44270</v>
      </c>
      <c r="C31" s="155">
        <f t="shared" si="2"/>
        <v>44270</v>
      </c>
      <c r="D31" s="155">
        <f t="shared" si="3"/>
        <v>44271</v>
      </c>
      <c r="E31" s="155">
        <f t="shared" si="3"/>
        <v>44272</v>
      </c>
      <c r="F31" s="155">
        <f t="shared" si="3"/>
        <v>44273</v>
      </c>
      <c r="G31" s="155">
        <f t="shared" si="3"/>
        <v>44274</v>
      </c>
      <c r="H31" s="158">
        <v>0</v>
      </c>
    </row>
    <row r="32" spans="1:8" ht="15.75" x14ac:dyDescent="0.2">
      <c r="A32" s="152">
        <v>29</v>
      </c>
      <c r="B32" s="154">
        <f t="shared" si="1"/>
        <v>44277</v>
      </c>
      <c r="C32" s="155">
        <f t="shared" si="2"/>
        <v>44277</v>
      </c>
      <c r="D32" s="155">
        <f t="shared" si="3"/>
        <v>44278</v>
      </c>
      <c r="E32" s="155">
        <f t="shared" si="3"/>
        <v>44279</v>
      </c>
      <c r="F32" s="155">
        <f t="shared" si="3"/>
        <v>44280</v>
      </c>
      <c r="G32" s="155">
        <f t="shared" si="3"/>
        <v>44281</v>
      </c>
      <c r="H32" s="158">
        <v>0</v>
      </c>
    </row>
    <row r="33" spans="1:8" ht="15.75" x14ac:dyDescent="0.2">
      <c r="A33" s="152">
        <v>30</v>
      </c>
      <c r="B33" s="154">
        <f t="shared" si="1"/>
        <v>44284</v>
      </c>
      <c r="C33" s="155">
        <f t="shared" si="2"/>
        <v>44284</v>
      </c>
      <c r="D33" s="155">
        <f t="shared" si="3"/>
        <v>44285</v>
      </c>
      <c r="E33" s="155">
        <f t="shared" si="3"/>
        <v>44286</v>
      </c>
      <c r="F33" s="155">
        <f t="shared" si="3"/>
        <v>44287</v>
      </c>
      <c r="G33" s="155">
        <f t="shared" si="3"/>
        <v>44288</v>
      </c>
      <c r="H33" s="158">
        <v>0</v>
      </c>
    </row>
    <row r="34" spans="1:8" ht="15.75" x14ac:dyDescent="0.2">
      <c r="A34" s="152">
        <v>31</v>
      </c>
      <c r="B34" s="154">
        <f t="shared" si="1"/>
        <v>44291</v>
      </c>
      <c r="C34" s="155">
        <f t="shared" si="2"/>
        <v>44291</v>
      </c>
      <c r="D34" s="155">
        <f t="shared" si="3"/>
        <v>44292</v>
      </c>
      <c r="E34" s="155">
        <f t="shared" si="3"/>
        <v>44293</v>
      </c>
      <c r="F34" s="155">
        <f t="shared" si="3"/>
        <v>44294</v>
      </c>
      <c r="G34" s="155">
        <f t="shared" si="3"/>
        <v>44295</v>
      </c>
      <c r="H34" s="158">
        <v>0</v>
      </c>
    </row>
    <row r="35" spans="1:8" ht="15.75" x14ac:dyDescent="0.2">
      <c r="A35" s="152">
        <v>32</v>
      </c>
      <c r="B35" s="154">
        <f t="shared" si="1"/>
        <v>44298</v>
      </c>
      <c r="C35" s="155">
        <f t="shared" si="2"/>
        <v>44298</v>
      </c>
      <c r="D35" s="155">
        <f t="shared" si="3"/>
        <v>44299</v>
      </c>
      <c r="E35" s="155">
        <f t="shared" si="3"/>
        <v>44300</v>
      </c>
      <c r="F35" s="155">
        <f t="shared" si="3"/>
        <v>44301</v>
      </c>
      <c r="G35" s="155">
        <f t="shared" si="3"/>
        <v>44302</v>
      </c>
      <c r="H35" s="158">
        <v>0</v>
      </c>
    </row>
    <row r="36" spans="1:8" ht="15.75" x14ac:dyDescent="0.2">
      <c r="A36" s="152">
        <v>33</v>
      </c>
      <c r="B36" s="154">
        <f t="shared" si="1"/>
        <v>44305</v>
      </c>
      <c r="C36" s="155">
        <f t="shared" si="2"/>
        <v>44305</v>
      </c>
      <c r="D36" s="155">
        <f t="shared" ref="D36:G38" si="4">C36+1</f>
        <v>44306</v>
      </c>
      <c r="E36" s="155">
        <f t="shared" si="4"/>
        <v>44307</v>
      </c>
      <c r="F36" s="155">
        <f t="shared" si="4"/>
        <v>44308</v>
      </c>
      <c r="G36" s="155">
        <f t="shared" si="4"/>
        <v>44309</v>
      </c>
      <c r="H36" s="158">
        <v>0</v>
      </c>
    </row>
    <row r="37" spans="1:8" ht="15.75" x14ac:dyDescent="0.2">
      <c r="A37" s="152">
        <v>34</v>
      </c>
      <c r="B37" s="154">
        <f t="shared" si="1"/>
        <v>44312</v>
      </c>
      <c r="C37" s="155">
        <f t="shared" si="2"/>
        <v>44312</v>
      </c>
      <c r="D37" s="155">
        <f t="shared" si="4"/>
        <v>44313</v>
      </c>
      <c r="E37" s="155">
        <f t="shared" si="4"/>
        <v>44314</v>
      </c>
      <c r="F37" s="155">
        <f t="shared" si="4"/>
        <v>44315</v>
      </c>
      <c r="G37" s="155">
        <f t="shared" si="4"/>
        <v>44316</v>
      </c>
      <c r="H37" s="158">
        <v>0</v>
      </c>
    </row>
    <row r="38" spans="1:8" ht="15.75" x14ac:dyDescent="0.2">
      <c r="A38" s="152">
        <v>35</v>
      </c>
      <c r="B38" s="154">
        <f t="shared" si="1"/>
        <v>44319</v>
      </c>
      <c r="C38" s="155">
        <f t="shared" si="2"/>
        <v>44319</v>
      </c>
      <c r="D38" s="155">
        <f t="shared" si="4"/>
        <v>44320</v>
      </c>
      <c r="E38" s="155">
        <f t="shared" si="4"/>
        <v>44321</v>
      </c>
      <c r="F38" s="155">
        <f t="shared" si="4"/>
        <v>44322</v>
      </c>
      <c r="G38" s="155">
        <f t="shared" si="4"/>
        <v>44323</v>
      </c>
      <c r="H38" s="158">
        <v>0</v>
      </c>
    </row>
  </sheetData>
  <sheetProtection password="9B7A"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HUONG DAN</vt:lpstr>
      <vt:lpstr>LICH BAO GIANG</vt:lpstr>
      <vt:lpstr>DATA</vt:lpstr>
      <vt:lpstr>TKB</vt:lpstr>
      <vt:lpstr>Date</vt:lpstr>
      <vt:lpstr>DSMonHoc</vt:lpstr>
      <vt:lpstr>PPCT</vt:lpstr>
      <vt:lpstr>PPTC</vt:lpstr>
      <vt:lpstr>DATA!Print_Area</vt:lpstr>
      <vt:lpstr>'LICH BAO GIANG'!Print_Area</vt:lpstr>
    </vt:vector>
  </TitlesOfParts>
  <Company>Microsoft,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TomJP</dc:creator>
  <cp:lastModifiedBy>MyPC</cp:lastModifiedBy>
  <cp:lastPrinted>2020-10-25T02:22:30Z</cp:lastPrinted>
  <dcterms:created xsi:type="dcterms:W3CDTF">2009-09-13T11:59:02Z</dcterms:created>
  <dcterms:modified xsi:type="dcterms:W3CDTF">2020-10-25T02:26:07Z</dcterms:modified>
</cp:coreProperties>
</file>